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831" documentId="120_S{2AC9BD13-BADA-5192-A53E-5A8FF88502F6}" xr6:coauthVersionLast="47" xr6:coauthVersionMax="47" xr10:uidLastSave="{F00839B7-BF81-4AA2-B112-83142634AA7F}"/>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2" l="1"/>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<sst xmlns="http://schemas.openxmlformats.org/spreadsheetml/2006/main" count="181533" uniqueCount="39143">
  <si>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</si>
  <si>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</si>
  <si>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</si>
  <si>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</si>
  <si>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</si>
  <si>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</si>
  <si>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</si>
  <si>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</si>
  <si>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</si>
  <si>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</si>
  <si>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</si>
  <si>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</si>
  <si>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</si>
  <si>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</si>
  <si>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</si>
  <si>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</si>
  <si>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</si>
  <si>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</si>
  <si>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</si>
  <si>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</si>
  <si>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</si>
  <si>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</si>
  <si>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</si>
  <si>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</si>
  <si>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</si>
  <si>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</si>
  <si>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</si>
  <si>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</si>
  <si>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</si>
  <si>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</si>
  <si>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</si>
  <si>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</si>
  <si>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</si>
  <si>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</si>
  <si>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</si>
  <si>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</si>
  <si>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</si>
  <si>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</si>
  <si>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</si>
  <si>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</si>
  <si>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</si>
  <si>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</si>
  <si>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</si>
  <si>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</si>
  <si>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</si>
  <si>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</si>
  <si>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</si>
  <si>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</si>
  <si>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</si>
  <si>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</si>
  <si>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</si>
  <si>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</si>
  <si>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</si>
  <si>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</si>
  <si>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</si>
  <si>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</si>
  <si>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</si>
  <si>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</si>
  <si>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</si>
  <si>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</si>
  <si>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</si>
  <si>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</si>
  <si>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</si>
  <si>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</si>
  <si>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</si>
  <si>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</si>
  <si>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</si>
  <si>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</si>
  <si>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</si>
  <si>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</si>
  <si>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</si>
  <si>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</si>
  <si>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</si>
  <si>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</si>
  <si>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</si>
  <si>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</si>
  <si>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</si>
  <si>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</si>
  <si>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</si>
  <si>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</si>
  <si>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</si>
  <si>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</si>
  <si>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</si>
  <si>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</si>
  <si>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</si>
  <si>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</si>
  <si>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</si>
  <si>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</si>
  <si>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</si>
  <si>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</si>
  <si>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</si>
  <si>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</si>
  <si>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</si>
  <si>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</si>
  <si>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</si>
  <si>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</si>
  <si>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</si>
  <si>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</si>
  <si>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</si>
  <si>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</si>
  <si>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</si>
  <si>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</si>
  <si>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</si>
  <si>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</si>
  <si>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</si>
  <si>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</si>
  <si>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</si>
  <si>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</si>
  <si>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</si>
  <si>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</si>
  <si>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</si>
  <si>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</si>
  <si>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</si>
  <si>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</si>
  <si>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</si>
  <si>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</si>
  <si>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</si>
  <si>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</si>
  <si>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</si>
  <si>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</si>
  <si>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</si>
  <si>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</si>
  <si>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</si>
  <si>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</si>
  <si>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</si>
  <si>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</si>
  <si>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</si>
  <si>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</si>
  <si>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</si>
  <si>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</si>
  <si>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</si>
  <si>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</si>
  <si>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</si>
  <si>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</si>
  <si>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</si>
  <si>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</si>
  <si>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</si>
  <si>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</si>
  <si>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</si>
  <si>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</si>
  <si>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</si>
  <si>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</si>
  <si>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</si>
  <si>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</si>
  <si>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</si>
  <si>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</si>
  <si>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</si>
  <si>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</si>
  <si>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</si>
  <si>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</si>
  <si>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</si>
  <si>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</si>
  <si>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</si>
  <si>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</si>
  <si>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</si>
  <si>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</si>
  <si>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</si>
  <si>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</si>
  <si>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</si>
  <si>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</si>
  <si>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</si>
  <si>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</si>
  <si>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</si>
  <si>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</si>
  <si>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</si>
  <si>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</si>
  <si>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</si>
  <si>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</si>
  <si>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</si>
  <si>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</si>
  <si>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</si>
  <si>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</si>
  <si>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</si>
  <si>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</si>
  <si>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</si>
  <si>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</si>
  <si>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</si>
  <si>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</si>
  <si>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</si>
  <si>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</si>
  <si>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</si>
  <si>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</si>
  <si>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</si>
  <si>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</si>
  <si>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</si>
  <si>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</si>
  <si>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</si>
  <si>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</si>
  <si>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</si>
  <si>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</si>
  <si>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</si>
  <si>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</si>
  <si>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</si>
  <si>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</si>
  <si>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</si>
  <si>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</si>
  <si>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</si>
  <si>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</si>
  <si>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</si>
  <si>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</si>
  <si>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</si>
  <si>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</si>
  <si>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</si>
  <si>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</si>
  <si>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</si>
  <si>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</si>
  <si>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</si>
  <si>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</si>
  <si>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</si>
  <si>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</si>
  <si>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</si>
  <si>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</si>
  <si>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</si>
  <si>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</si>
  <si>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</si>
  <si>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</si>
  <si>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</si>
  <si>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</si>
  <si>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</si>
  <si>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</si>
  <si>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</si>
  <si>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</si>
  <si>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</si>
  <si>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</si>
  <si>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</si>
  <si>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</si>
  <si>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</si>
  <si>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</si>
  <si>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</si>
  <si>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</si>
  <si>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</si>
  <si>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</si>
  <si>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</si>
  <si>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</si>
  <si>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</si>
  <si>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</si>
  <si>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</si>
  <si>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</si>
  <si>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</si>
  <si>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</si>
  <si>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</si>
  <si>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</si>
  <si>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</si>
  <si>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</si>
  <si>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</si>
  <si>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</si>
  <si>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</si>
  <si>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</si>
  <si>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</si>
  <si>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</si>
  <si>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</si>
  <si>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</si>
  <si>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</si>
  <si>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</si>
  <si>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</si>
  <si>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</si>
  <si>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</si>
  <si>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</si>
  <si>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</si>
  <si>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</si>
  <si>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</si>
  <si>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</si>
  <si>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</si>
  <si>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</si>
  <si>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</si>
  <si>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</si>
  <si>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</si>
  <si>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</si>
  <si>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</si>
  <si>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</si>
  <si>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</si>
  <si>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</si>
  <si>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</si>
  <si>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</si>
  <si>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</si>
  <si>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</si>
  <si>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</si>
  <si>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</si>
  <si>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</si>
  <si>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</si>
  <si>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</si>
  <si>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</si>
  <si>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</si>
  <si>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</si>
  <si>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</si>
  <si>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</si>
  <si>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</si>
  <si>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</si>
  <si>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</si>
  <si>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</si>
  <si>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</si>
  <si>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</si>
  <si>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</si>
  <si>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</si>
  <si>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</si>
  <si>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</si>
  <si>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</si>
  <si>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</si>
  <si>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</si>
  <si>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</si>
  <si>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</si>
  <si>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</si>
  <si>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</si>
  <si>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</si>
  <si>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</si>
  <si>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</si>
  <si>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</si>
  <si>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</si>
  <si>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</si>
  <si>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</si>
  <si>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</si>
  <si>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</si>
  <si>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</si>
  <si>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</si>
  <si>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</si>
  <si>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</si>
  <si>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</si>
  <si>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</si>
  <si>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</si>
  <si>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</si>
  <si>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</si>
  <si>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</si>
  <si>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</si>
  <si>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</si>
  <si>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</si>
  <si>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</si>
  <si>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</si>
  <si>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</si>
  <si>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</si>
  <si>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</si>
  <si>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</si>
  <si>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</si>
  <si>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</si>
  <si>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</si>
  <si>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</si>
  <si>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</si>
  <si>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</si>
  <si>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</si>
  <si>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</si>
  <si>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</si>
  <si>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</si>
  <si>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</si>
  <si>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</si>
  <si>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</si>
  <si>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</si>
  <si>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</si>
  <si>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</si>
  <si>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</si>
  <si>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</si>
  <si>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</si>
  <si>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</si>
  <si>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</si>
  <si>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</si>
  <si>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</si>
  <si>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</si>
  <si>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</si>
  <si>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</si>
  <si>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</si>
  <si>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</si>
  <si>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</si>
  <si>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</si>
  <si>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</si>
  <si>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</si>
  <si>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</si>
  <si>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</si>
  <si>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</si>
  <si>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</si>
  <si>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</si>
  <si>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</si>
  <si>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</si>
  <si>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</si>
  <si>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</si>
  <si>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</si>
  <si>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</si>
  <si>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</si>
  <si>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</si>
  <si>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</si>
  <si>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</si>
  <si>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</si>
  <si>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</si>
  <si>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</si>
  <si>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</si>
  <si>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</si>
  <si>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</si>
  <si>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</si>
  <si>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</si>
  <si>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</si>
  <si>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</si>
  <si>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</si>
  <si>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</si>
  <si>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</si>
  <si>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</si>
  <si>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</si>
  <si>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</si>
  <si>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</si>
  <si>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</si>
  <si>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</si>
  <si>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</si>
  <si>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</si>
  <si>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</si>
  <si>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</si>
  <si>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</si>
  <si>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</si>
  <si>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</si>
  <si>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</si>
  <si>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</si>
  <si>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</si>
  <si>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</si>
  <si>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</si>
  <si>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</si>
  <si>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</si>
  <si>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</si>
  <si>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</si>
  <si>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</si>
  <si>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</si>
  <si>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</si>
  <si>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</si>
  <si>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</si>
  <si>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</si>
  <si>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</si>
  <si>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</si>
  <si>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</si>
  <si>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</si>
  <si>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</si>
  <si>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</si>
  <si>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</si>
  <si>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</si>
  <si>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</si>
  <si>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</si>
  <si>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</si>
  <si>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</si>
  <si>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</si>
  <si>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</si>
  <si>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</si>
  <si>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</si>
  <si>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</si>
  <si>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</si>
  <si>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</si>
  <si>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</si>
  <si>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</si>
  <si>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</si>
  <si>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</si>
  <si>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</si>
  <si>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</si>
  <si>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</si>
  <si>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</si>
  <si>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</si>
  <si>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</si>
  <si>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</si>
  <si>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</si>
  <si>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</si>
  <si>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</si>
  <si>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</si>
  <si>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</si>
  <si>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</si>
  <si>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</si>
  <si>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</si>
  <si>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</si>
  <si>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</si>
  <si>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</si>
  <si>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</si>
  <si>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</si>
  <si>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</si>
  <si>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</si>
  <si>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</si>
  <si>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</si>
  <si>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</si>
  <si>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</si>
  <si>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</si>
  <si>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</si>
  <si>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</si>
  <si>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</si>
  <si>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</si>
  <si>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</si>
  <si>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</si>
  <si>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</si>
  <si>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</si>
  <si>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</si>
  <si>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</si>
  <si>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</si>
  <si>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</si>
  <si>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</si>
  <si>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</si>
  <si>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</si>
  <si>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</si>
  <si>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</si>
  <si>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</si>
  <si>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</si>
  <si>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</si>
  <si>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</si>
  <si>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</si>
  <si>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</si>
  <si>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</si>
  <si>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</si>
  <si>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</si>
  <si>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</si>
  <si>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</si>
  <si>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</si>
  <si>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</si>
  <si>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</si>
  <si>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</si>
  <si>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</si>
  <si>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</si>
  <si>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</si>
  <si>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</si>
  <si>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</si>
  <si>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</si>
  <si>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</si>
  <si>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</si>
  <si>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</si>
  <si>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</si>
  <si>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</si>
  <si>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</si>
  <si>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</si>
  <si>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</si>
  <si>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</si>
  <si>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</si>
  <si>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</si>
  <si>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</si>
  <si>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</si>
  <si>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</si>
  <si>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</si>
  <si>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</si>
  <si>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</si>
  <si>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</si>
  <si>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</si>
  <si>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</si>
  <si>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</si>
  <si>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</si>
  <si>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</si>
  <si>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</si>
  <si>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</si>
  <si>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</si>
  <si>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</si>
  <si>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</si>
  <si>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</si>
  <si>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</si>
  <si>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</si>
  <si>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</si>
  <si>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</si>
  <si>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</si>
  <si>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</si>
  <si>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</si>
  <si>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</si>
  <si>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</si>
  <si>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</si>
  <si>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</si>
  <si>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</si>
  <si>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</si>
  <si>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</si>
  <si>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</si>
  <si>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</si>
  <si>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</si>
  <si>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</si>
  <si>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</si>
  <si>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</si>
  <si>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</si>
  <si>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</si>
  <si>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</si>
  <si>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</si>
  <si>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</si>
  <si>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</si>
  <si>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</si>
  <si>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</si>
  <si>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</si>
  <si>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</si>
  <si>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</si>
  <si>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</si>
  <si>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</si>
  <si>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</si>
  <si>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</si>
  <si>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</si>
  <si>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</si>
  <si>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</si>
  <si>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</si>
  <si>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</si>
  <si>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</si>
  <si>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</si>
  <si>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</si>
  <si>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</si>
  <si>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</si>
  <si>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</si>
  <si>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</si>
  <si>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</si>
  <si>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</si>
  <si>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</si>
  <si>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</si>
  <si>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</si>
  <si>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</si>
  <si>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</si>
  <si>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</si>
  <si>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</si>
  <si>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</si>
  <si>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</si>
  <si>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</si>
  <si>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</si>
  <si>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</si>
  <si>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</si>
  <si>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</si>
  <si>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</si>
  <si>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</si>
  <si>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</si>
  <si>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</si>
  <si>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</si>
  <si>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</si>
  <si>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</si>
  <si>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</si>
  <si>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</si>
  <si>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</si>
  <si>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</si>
  <si>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</si>
  <si>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</si>
  <si>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</si>
  <si>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</si>
  <si>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</si>
  <si>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</si>
  <si>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</si>
  <si>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</si>
  <si>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</si>
  <si>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</si>
  <si>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</si>
  <si>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</si>
  <si>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</si>
  <si>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</si>
  <si>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</si>
  <si>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</si>
  <si>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</si>
  <si>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</si>
  <si>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</si>
  <si>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</si>
  <si>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</si>
  <si>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</si>
  <si>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</si>
  <si>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</si>
  <si>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</si>
  <si>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</si>
  <si>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</si>
  <si>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</si>
  <si>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</si>
  <si>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</si>
  <si>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</si>
  <si>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</si>
  <si>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</si>
  <si>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</si>
  <si>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</si>
  <si>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</si>
  <si>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</si>
  <si>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</si>
  <si>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</si>
  <si>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</si>
  <si>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</si>
  <si>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</si>
  <si>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</si>
  <si>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</si>
  <si>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</si>
  <si>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</si>
  <si>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</si>
  <si>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</si>
  <si>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</si>
  <si>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</si>
  <si>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</si>
  <si>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</si>
  <si>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</si>
  <si>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</si>
  <si>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</si>
  <si>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</si>
  <si>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</si>
  <si>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</si>
  <si>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</si>
  <si>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</si>
  <si>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</si>
  <si>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</si>
  <si>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</si>
  <si>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</si>
  <si>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</si>
  <si>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</si>
  <si>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</si>
  <si>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</si>
  <si>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</si>
  <si>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</si>
  <si>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</si>
  <si>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</si>
  <si>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</si>
  <si>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</si>
  <si>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</si>
  <si>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</si>
  <si>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</si>
  <si>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</si>
  <si>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</si>
  <si>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</si>
  <si>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</si>
  <si>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</si>
  <si>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</si>
  <si>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</si>
  <si>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</si>
  <si>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</si>
  <si>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</si>
  <si>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</si>
  <si>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</si>
  <si>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</si>
  <si>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</si>
  <si>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</si>
  <si>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</si>
  <si>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</si>
  <si>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</si>
  <si>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</si>
  <si>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</si>
  <si>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</si>
  <si>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</si>
  <si>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</si>
  <si>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</si>
  <si>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</si>
  <si>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</si>
  <si>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</si>
  <si>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</si>
  <si>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</si>
  <si>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</si>
  <si>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</si>
  <si>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</si>
  <si>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</si>
  <si>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</si>
  <si>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</si>
  <si>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</si>
  <si>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</si>
  <si>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</si>
  <si>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</si>
  <si>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</si>
  <si>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</si>
  <si>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</si>
  <si>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</si>
  <si>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</si>
  <si>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</si>
  <si>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</si>
  <si>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</si>
  <si>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</si>
  <si>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</si>
  <si>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</si>
  <si>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</si>
  <si>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</si>
  <si>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</si>
  <si>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</si>
  <si>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</si>
  <si>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</si>
  <si>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</si>
  <si>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</si>
  <si>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</si>
  <si>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</si>
  <si>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</si>
  <si>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</si>
  <si>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</si>
  <si>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</si>
  <si>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</si>
  <si>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</si>
  <si>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</si>
  <si>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</si>
  <si>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</si>
  <si>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</si>
  <si>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</si>
  <si>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</si>
  <si>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</si>
  <si>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</si>
  <si>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</si>
  <si>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</si>
  <si>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</si>
  <si>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</si>
  <si>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</si>
  <si>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</si>
  <si>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</si>
  <si>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</si>
  <si>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</si>
  <si>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</si>
  <si>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</si>
  <si>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</si>
  <si>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</si>
  <si>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</si>
  <si>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</si>
  <si>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</si>
  <si>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</si>
  <si>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</si>
  <si>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</si>
  <si>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</si>
  <si>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</si>
  <si>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</si>
  <si>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</si>
  <si>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</si>
  <si>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</si>
  <si>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</si>
  <si>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</si>
  <si>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</si>
  <si>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</si>
  <si>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</si>
  <si>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</si>
  <si>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</si>
  <si>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</si>
  <si>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</si>
  <si>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</si>
  <si>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</si>
  <si>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</si>
  <si>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</si>
  <si>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</si>
  <si>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</si>
  <si>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</si>
  <si>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</si>
  <si>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</si>
  <si>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</si>
  <si>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</si>
  <si>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</si>
  <si>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</si>
  <si>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</si>
  <si>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</si>
  <si>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</si>
  <si>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</si>
  <si>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</si>
  <si>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</si>
  <si>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</si>
  <si>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</si>
  <si>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</si>
  <si>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</si>
  <si>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</si>
  <si>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</si>
  <si>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</si>
  <si>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</si>
  <si>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</si>
  <si>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</si>
  <si>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</si>
  <si>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</si>
  <si>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</si>
  <si>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</si>
  <si>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</si>
  <si>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</si>
  <si>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</si>
  <si>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</si>
  <si>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</si>
  <si>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</si>
  <si>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</si>
  <si>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</si>
  <si>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</si>
  <si>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</si>
  <si>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</si>
  <si>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</si>
  <si>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</si>
  <si>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</si>
  <si>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</si>
  <si>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</si>
  <si>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</si>
  <si>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</si>
  <si>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</si>
  <si>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</si>
  <si>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</si>
  <si>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</si>
  <si>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</si>
  <si>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</si>
  <si>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</si>
  <si>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</si>
  <si>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</si>
  <si>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</si>
  <si>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</si>
  <si>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</si>
  <si>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</si>
  <si>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</si>
  <si>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</si>
  <si>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</si>
  <si>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</si>
  <si>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</si>
  <si>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</si>
  <si>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</si>
  <si>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</si>
  <si>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</si>
  <si>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</si>
  <si>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</si>
  <si>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</si>
  <si>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</si>
  <si>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</si>
  <si>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</si>
  <si>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</si>
  <si>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</si>
  <si>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</si>
  <si>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</si>
  <si>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</si>
  <si>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</si>
  <si>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</si>
  <si>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</si>
  <si>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</si>
  <si>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</si>
  <si>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</si>
  <si>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</si>
  <si>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</si>
  <si>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</si>
  <si>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</si>
  <si>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</si>
  <si>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</si>
  <si>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</si>
  <si>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</si>
  <si>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</si>
  <si>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</si>
  <si>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</si>
  <si>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</si>
  <si>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</si>
  <si>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</si>
  <si>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</si>
  <si>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</si>
  <si>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</si>
  <si>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</si>
  <si>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</si>
  <si>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</si>
  <si>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</si>
  <si>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</si>
  <si>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</si>
  <si>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</si>
  <si>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</si>
  <si>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</si>
  <si>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</si>
  <si>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</si>
  <si>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</si>
  <si>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</si>
  <si>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</si>
  <si>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</si>
  <si>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</si>
  <si>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</si>
  <si>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</si>
  <si>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</si>
  <si>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</si>
  <si>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</si>
  <si>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</si>
  <si>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</si>
  <si>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</si>
  <si>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</si>
  <si>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</si>
  <si>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</si>
  <si>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</si>
  <si>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</si>
  <si>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</si>
  <si>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</si>
  <si>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</si>
  <si>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</si>
  <si>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</si>
  <si>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</si>
  <si>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</si>
  <si>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</si>
  <si>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</si>
  <si>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</si>
  <si>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</si>
  <si>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</si>
  <si>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</si>
  <si>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</si>
  <si>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</si>
  <si>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</si>
  <si>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</si>
  <si>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</si>
  <si>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</si>
  <si>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</si>
  <si>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</si>
  <si>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</si>
  <si>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</si>
  <si>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</si>
  <si>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</si>
  <si>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</si>
  <si>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</si>
  <si>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</si>
  <si>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</si>
  <si>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</si>
  <si>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</si>
  <si>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</si>
  <si>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</si>
  <si>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</si>
  <si>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</si>
  <si>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</si>
  <si>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</si>
  <si>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</si>
  <si>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</si>
  <si>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</si>
  <si>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</si>
  <si>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</si>
  <si>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</si>
  <si>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</si>
  <si>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</si>
  <si>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</si>
  <si>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</si>
  <si>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</si>
  <si>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</si>
  <si>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</si>
  <si>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</si>
  <si>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</si>
  <si>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</si>
  <si>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</si>
  <si>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</si>
  <si>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</si>
  <si>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</si>
  <si>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</si>
  <si>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</si>
  <si>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</si>
  <si>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</si>
  <si>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</si>
  <si>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</si>
  <si>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</si>
  <si>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</si>
  <si>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</si>
  <si>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</si>
  <si>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</si>
  <si>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</si>
  <si>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</si>
  <si>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</si>
  <si>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</si>
  <si>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</si>
  <si>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</si>
  <si>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</si>
  <si>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</si>
  <si>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</si>
  <si>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</si>
  <si>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</si>
  <si>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</si>
  <si>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</si>
  <si>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</si>
  <si>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</si>
  <si>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</si>
  <si>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</si>
  <si>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</si>
  <si>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</si>
  <si>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</si>
  <si>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</si>
  <si>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</si>
  <si>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</si>
  <si>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</si>
  <si>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</si>
  <si>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</si>
  <si>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</si>
  <si>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</si>
  <si>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</si>
  <si>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</si>
  <si>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</si>
  <si>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</si>
  <si>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</si>
  <si>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</si>
  <si>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</si>
  <si>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</si>
  <si>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</si>
  <si>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</si>
  <si>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</si>
  <si>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</si>
  <si>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</si>
  <si>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</si>
  <si>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</si>
  <si>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</si>
  <si>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</si>
  <si>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</si>
  <si>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</si>
  <si>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</si>
  <si>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</si>
  <si>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</si>
  <si>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</si>
  <si>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</si>
  <si>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</si>
  <si>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</si>
  <si>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</si>
  <si>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</si>
  <si>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</si>
  <si>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</si>
  <si>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</si>
  <si>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</si>
  <si>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</si>
  <si>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</si>
  <si>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</si>
  <si>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</si>
  <si>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</si>
  <si>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</si>
  <si>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</si>
  <si>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</si>
  <si>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</si>
  <si>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</si>
  <si>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</si>
  <si>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</si>
  <si>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</si>
  <si>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</si>
  <si>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</si>
  <si>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</si>
  <si>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</si>
  <si>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</si>
  <si>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</si>
  <si>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</si>
  <si>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</si>
  <si>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</si>
  <si>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</si>
  <si>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</si>
  <si>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</si>
  <si>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</si>
  <si>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</si>
  <si>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</si>
  <si>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</si>
  <si>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</si>
  <si>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</si>
  <si>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</si>
  <si>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</si>
  <si>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</si>
  <si>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</si>
  <si>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</si>
  <si>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</si>
  <si>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</si>
  <si>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</si>
  <si>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</si>
  <si>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</si>
  <si>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</si>
  <si>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</si>
  <si>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</si>
  <si>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</si>
  <si>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</si>
  <si>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</si>
  <si>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</si>
  <si>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</si>
  <si>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</si>
  <si>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</si>
  <si>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</si>
  <si>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</si>
  <si>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</si>
  <si>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</si>
  <si>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</si>
  <si>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</si>
  <si>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</si>
  <si>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</si>
  <si>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</si>
  <si>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</si>
  <si>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</si>
  <si>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</si>
  <si>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</si>
  <si>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</si>
  <si>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</si>
  <si>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</si>
  <si>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</si>
  <si>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</si>
  <si>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</si>
  <si>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</si>
  <si>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</si>
  <si>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</si>
  <si>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</si>
  <si>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</si>
  <si>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</si>
  <si>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</si>
  <si>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</si>
  <si>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</si>
  <si>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</si>
  <si>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</si>
  <si>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</si>
  <si>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</si>
  <si>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</si>
  <si>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</si>
  <si>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</si>
  <si>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</si>
  <si>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</si>
  <si>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</si>
  <si>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</si>
  <si>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</si>
  <si>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</si>
  <si>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</si>
  <si>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</si>
  <si>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</si>
  <si>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</si>
  <si>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</si>
  <si>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</si>
  <si>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</si>
  <si>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</si>
  <si>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</si>
  <si>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</si>
  <si>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</si>
  <si>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</si>
  <si>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</si>
  <si>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</si>
  <si>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</si>
  <si>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</si>
  <si>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</si>
  <si>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</si>
  <si>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</si>
  <si>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</si>
  <si>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</si>
  <si>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</si>
  <si>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</si>
  <si>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</si>
  <si>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</si>
  <si>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</si>
  <si>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</si>
  <si>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</si>
  <si>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</si>
  <si>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</si>
  <si>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</si>
  <si>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</si>
  <si>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</si>
  <si>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</si>
  <si>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</si>
  <si>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</si>
  <si>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</si>
  <si>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</si>
  <si>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</si>
  <si>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</si>
  <si>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</si>
  <si>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</si>
  <si>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</si>
  <si>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</si>
  <si>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</si>
  <si>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</si>
  <si>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</si>
  <si>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</si>
  <si>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</si>
  <si>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</si>
  <si>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</si>
  <si>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</si>
  <si>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</si>
  <si>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</si>
  <si>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</si>
  <si>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</si>
  <si>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</si>
  <si>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</si>
  <si>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</si>
  <si>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</si>
  <si>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</si>
  <si>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</si>
  <si>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</si>
  <si>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</si>
  <si>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</si>
  <si>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</si>
  <si>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</si>
  <si>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</si>
  <si>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</si>
  <si>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</si>
  <si>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</si>
  <si>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</si>
  <si>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</si>
  <si>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</si>
  <si>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</si>
  <si>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</si>
  <si>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</si>
  <si>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</si>
  <si>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</si>
  <si>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</si>
  <si>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</si>
  <si>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</si>
  <si>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</si>
  <si>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</si>
  <si>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</si>
  <si>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</si>
  <si>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</si>
  <si>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</si>
  <si>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</si>
  <si>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</si>
  <si>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</si>
  <si>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</si>
  <si>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</si>
  <si>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</si>
  <si>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</si>
  <si>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</si>
  <si>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</si>
  <si>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</si>
  <si>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</si>
  <si>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</si>
  <si>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</si>
  <si>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</si>
  <si>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</si>
  <si>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</si>
  <si>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</si>
  <si>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</si>
  <si>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</si>
  <si>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</si>
  <si>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</si>
  <si>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</si>
  <si>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</si>
  <si>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</si>
  <si>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</si>
  <si>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</si>
  <si>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</si>
  <si>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</si>
  <si>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</si>
  <si>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</si>
  <si>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</si>
  <si>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</si>
  <si>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</si>
  <si>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</si>
  <si>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</si>
  <si>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</si>
  <si>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</si>
  <si>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</si>
  <si>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</si>
  <si>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</si>
  <si>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</si>
  <si>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</si>
  <si>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</si>
  <si>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</si>
  <si>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</si>
  <si>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</si>
  <si>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</si>
  <si>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</si>
  <si>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</si>
  <si>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</si>
  <si>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</si>
  <si>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</si>
  <si>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</si>
  <si>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</si>
  <si>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</si>
  <si>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</si>
  <si>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</si>
  <si>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</si>
  <si>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</si>
  <si>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</si>
  <si>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</si>
  <si>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</si>
  <si>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</si>
  <si>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</si>
  <si>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</si>
  <si>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</si>
  <si>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</si>
  <si>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</si>
  <si>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</si>
  <si>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</si>
  <si>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</si>
  <si>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</si>
  <si>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</si>
  <si>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</si>
  <si>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</si>
  <si>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</si>
  <si>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</si>
  <si>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</si>
  <si>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</si>
  <si>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</si>
  <si>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</si>
  <si>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</si>
  <si>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</si>
  <si>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</si>
  <si>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</si>
  <si>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</si>
  <si>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</si>
  <si>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</si>
  <si>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</si>
  <si>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</si>
  <si>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</si>
  <si>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</si>
  <si>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</si>
  <si>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</si>
  <si>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</si>
  <si>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</si>
  <si>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</si>
  <si>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</si>
  <si>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</si>
  <si>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</si>
  <si>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</si>
  <si>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</si>
  <si>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</si>
  <si>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</si>
  <si>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</si>
  <si>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</si>
  <si>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</si>
  <si>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</si>
  <si>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</si>
  <si>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</si>
  <si>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</si>
  <si>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</si>
  <si>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</si>
  <si>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</si>
  <si>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</si>
  <si>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</si>
  <si>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</si>
  <si>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</si>
  <si>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</si>
  <si>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</si>
  <si>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</si>
  <si>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</si>
  <si>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</si>
  <si>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</si>
  <si>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</si>
  <si>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</si>
  <si>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</si>
  <si>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</si>
  <si>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</si>
  <si>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</si>
  <si>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</si>
  <si>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</si>
  <si>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</si>
  <si>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</si>
  <si>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</si>
  <si>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</si>
  <si>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</si>
  <si>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</si>
  <si>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</si>
  <si>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</si>
  <si>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</si>
  <si>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</si>
  <si>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</si>
  <si>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</si>
  <si>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</si>
  <si>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</si>
  <si>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</si>
  <si>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</si>
  <si>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</si>
  <si>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</si>
  <si>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</si>
  <si>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</si>
  <si>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</si>
  <si>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</si>
  <si>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</si>
  <si>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</si>
  <si>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</si>
  <si>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</si>
  <si>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</si>
  <si>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</si>
  <si>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</si>
  <si>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</si>
  <si>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</si>
  <si>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</si>
  <si>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</si>
  <si>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</si>
  <si>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</si>
  <si>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</si>
  <si>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</si>
  <si>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</si>
  <si>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</si>
  <si>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</si>
  <si>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</si>
  <si>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</si>
  <si>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</si>
  <si>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</si>
  <si>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</si>
  <si>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</si>
  <si>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</si>
  <si>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</si>
  <si>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</si>
  <si>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</si>
  <si>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</si>
  <si>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</si>
  <si>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</si>
  <si>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</si>
  <si>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</si>
  <si>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</si>
  <si>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</si>
  <si>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</si>
  <si>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</si>
  <si>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</si>
  <si>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</si>
  <si>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</si>
  <si>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</si>
  <si>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</si>
  <si>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</si>
  <si>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</si>
  <si>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</si>
  <si>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</si>
  <si>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</si>
  <si>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</si>
  <si>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</si>
  <si>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</si>
  <si>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</si>
  <si>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</si>
  <si>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</si>
  <si>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</si>
  <si>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</si>
  <si>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</si>
  <si>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</si>
  <si>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</si>
  <si>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</si>
  <si>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</si>
  <si>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</si>
  <si>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</si>
  <si>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</si>
  <si>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</si>
  <si>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</si>
  <si>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</si>
  <si>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</si>
  <si>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</si>
  <si>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</si>
  <si>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</si>
  <si>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</si>
  <si>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</si>
  <si>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</si>
  <si>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</si>
  <si>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</si>
  <si>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</si>
  <si>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</si>
  <si>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</si>
  <si>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</si>
  <si>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</si>
  <si>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</si>
  <si>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</si>
  <si>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</si>
  <si>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</si>
  <si>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</si>
  <si>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</si>
  <si>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</si>
  <si>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</si>
  <si>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</si>
  <si>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</si>
  <si>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</si>
  <si>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</si>
  <si>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</si>
  <si>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</si>
  <si>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</si>
  <si>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</si>
  <si>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</si>
  <si>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</si>
  <si>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</si>
  <si>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</si>
  <si>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</si>
  <si>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</si>
  <si>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</si>
  <si>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</si>
  <si>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</si>
  <si>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</si>
  <si>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</si>
  <si>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</si>
  <si>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</si>
  <si>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</si>
  <si>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</si>
  <si>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</si>
  <si>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</si>
  <si>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</si>
  <si>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</si>
  <si>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</si>
  <si>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</si>
  <si>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</si>
  <si>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</si>
  <si>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</si>
  <si>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</si>
  <si>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</si>
  <si>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</si>
  <si>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</si>
  <si>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</si>
  <si>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</si>
  <si>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</si>
  <si>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</si>
  <si>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</si>
  <si>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</si>
  <si>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</si>
  <si>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</si>
  <si>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</si>
  <si>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</si>
  <si>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</si>
  <si>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</si>
  <si>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</si>
  <si>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</si>
  <si>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</si>
  <si>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</si>
  <si>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</si>
  <si>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</si>
  <si>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</si>
  <si>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</si>
  <si>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</si>
  <si>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</si>
  <si>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</si>
  <si>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</si>
  <si>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</si>
  <si>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</si>
  <si>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</si>
  <si>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</si>
  <si>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</si>
  <si>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</si>
  <si>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</si>
  <si>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</si>
  <si>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</si>
  <si>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</si>
  <si>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</si>
  <si>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</si>
  <si>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</si>
  <si>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</si>
  <si>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</si>
  <si>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</si>
  <si>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</si>
  <si>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</si>
  <si>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</si>
  <si>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</si>
  <si>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</si>
  <si>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</si>
  <si>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</si>
  <si>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</si>
  <si>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</si>
  <si>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</si>
  <si>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</si>
  <si>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</si>
  <si>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</si>
  <si>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</si>
  <si>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</si>
  <si>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</si>
  <si>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</si>
  <si>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</si>
  <si>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</si>
  <si>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</si>
  <si>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</si>
  <si>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</si>
  <si>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</si>
  <si>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</si>
  <si>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</si>
  <si>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</si>
  <si>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</si>
  <si>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</si>
  <si>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</si>
  <si>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</si>
  <si>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</si>
  <si>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</si>
  <si>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</si>
  <si>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</si>
  <si>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</si>
  <si>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</si>
  <si>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</si>
  <si>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</si>
  <si>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</si>
  <si>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</si>
  <si>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</si>
  <si>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</si>
  <si>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</si>
  <si>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</si>
  <si>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</si>
  <si>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</si>
  <si>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</si>
  <si>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</si>
  <si>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</si>
  <si>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</si>
  <si>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</si>
  <si>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</si>
  <si>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</si>
  <si>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</si>
  <si>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</si>
  <si>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</si>
  <si>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</si>
  <si>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</si>
  <si>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</si>
  <si>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</si>
  <si>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</si>
  <si>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</si>
  <si>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</si>
  <si>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</si>
  <si>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</si>
  <si>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</si>
  <si>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</si>
  <si>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</si>
  <si>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</si>
  <si>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</si>
  <si>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</si>
  <si>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</si>
  <si>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</si>
  <si>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</si>
  <si>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</si>
  <si>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</si>
  <si>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</si>
  <si>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</si>
  <si>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</si>
  <si>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</si>
  <si>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</si>
  <si>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</si>
  <si>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</si>
  <si>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</si>
  <si>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</si>
  <si>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</si>
  <si>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</si>
  <si>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</si>
  <si>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</si>
  <si>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</si>
  <si>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</si>
  <si>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</si>
  <si>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</si>
  <si>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</si>
  <si>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</si>
  <si>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</si>
  <si>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</si>
  <si>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</si>
  <si>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</si>
  <si>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</si>
  <si>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</si>
  <si>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</si>
  <si>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</si>
  <si>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</si>
  <si>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</si>
  <si>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</si>
  <si>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</si>
  <si>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</si>
  <si>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</si>
  <si>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</si>
  <si>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</si>
  <si>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</si>
  <si>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</si>
  <si>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</si>
  <si>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</si>
  <si>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</si>
  <si>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</si>
  <si>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</si>
  <si>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</si>
  <si>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</si>
  <si>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</si>
  <si>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</si>
  <si>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</si>
  <si>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</si>
  <si>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</si>
  <si>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</si>
  <si>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</si>
  <si>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</si>
  <si>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</si>
  <si>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</si>
  <si>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</si>
  <si>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</si>
  <si>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</si>
  <si>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</si>
  <si>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</si>
  <si>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</si>
  <si>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</si>
  <si>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</si>
  <si>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</si>
  <si>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</si>
  <si>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</si>
  <si>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</si>
  <si>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</si>
  <si>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</si>
  <si>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</si>
  <si>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</si>
  <si>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</si>
  <si>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</si>
  <si>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</si>
  <si>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</si>
  <si>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</si>
  <si>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</si>
  <si>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</si>
  <si>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</si>
  <si>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</si>
  <si>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</si>
  <si>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</si>
  <si>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</si>
  <si>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</si>
  <si>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</si>
  <si>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</si>
  <si>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</si>
  <si>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</si>
  <si>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</si>
  <si>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</si>
  <si>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</si>
  <si>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</si>
  <si>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</si>
  <si>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</si>
  <si>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</si>
  <si>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</si>
  <si>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</si>
  <si>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</si>
  <si>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</si>
  <si>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</si>
  <si>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</si>
  <si>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</si>
  <si>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</si>
  <si>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</si>
  <si>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</si>
  <si>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</si>
  <si>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</si>
  <si>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</si>
  <si>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</si>
  <si>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</si>
  <si>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</si>
  <si>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</si>
  <si>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</si>
  <si>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</si>
  <si>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</si>
  <si>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</si>
  <si>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</si>
  <si>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</si>
  <si>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</si>
  <si>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</si>
  <si>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</si>
  <si>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</si>
  <si>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</si>
  <si>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</si>
  <si>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</si>
  <si>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</si>
  <si>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</si>
  <si>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</si>
  <si>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</si>
  <si>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</si>
  <si>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</si>
  <si>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</si>
  <si>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</si>
  <si>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</si>
  <si>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</si>
  <si>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</si>
  <si>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</si>
  <si>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</si>
  <si>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</si>
  <si>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</si>
  <si>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</si>
  <si>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</si>
  <si>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</si>
  <si>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</si>
  <si>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</si>
  <si>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</si>
  <si>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</si>
  <si>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</si>
  <si>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</si>
  <si>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</si>
  <si>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</si>
  <si>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</si>
  <si>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</si>
  <si>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</si>
  <si>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</si>
  <si>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</si>
  <si>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</si>
  <si>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</si>
  <si>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</si>
  <si>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</si>
  <si>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</si>
  <si>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</si>
  <si>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</si>
  <si>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</si>
  <si>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</si>
  <si>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</si>
  <si>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</si>
  <si>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</si>
  <si>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</si>
  <si>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</si>
  <si>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</si>
  <si>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</si>
  <si>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</si>
  <si>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</si>
  <si>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</si>
  <si>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</si>
  <si>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</si>
  <si>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</si>
  <si>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</si>
  <si>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</si>
  <si>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</si>
  <si>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</si>
  <si>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</si>
  <si>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</si>
  <si>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</si>
  <si>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</si>
  <si>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</si>
  <si>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</si>
  <si>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</si>
  <si>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</si>
  <si>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</si>
  <si>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</si>
  <si>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</si>
  <si>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</si>
  <si>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</si>
  <si>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</si>
  <si>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</si>
  <si>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</si>
  <si>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</si>
  <si>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</si>
  <si>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</si>
  <si>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</si>
  <si>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</si>
  <si>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</si>
  <si>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</si>
  <si>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</si>
  <si>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</si>
  <si>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</si>
  <si>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</si>
  <si>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</si>
  <si>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</si>
  <si>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</si>
  <si>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</si>
  <si>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</si>
  <si>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</si>
  <si>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</si>
  <si>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</si>
  <si>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</si>
  <si>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</si>
  <si>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</si>
  <si>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</si>
  <si>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</si>
  <si>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</si>
  <si>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</si>
  <si>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</si>
  <si>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</si>
  <si>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</si>
  <si>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</si>
  <si>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</si>
  <si>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</si>
  <si>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</si>
  <si>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</si>
  <si>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</si>
  <si>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</si>
  <si>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</si>
  <si>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</si>
  <si>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</si>
  <si>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</si>
  <si>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</si>
  <si>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</si>
  <si>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</si>
  <si>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</si>
  <si>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</si>
  <si>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</si>
  <si>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</si>
  <si>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</si>
  <si>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</si>
  <si>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</si>
  <si>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</si>
  <si>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</si>
  <si>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</si>
  <si>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</si>
  <si>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</si>
  <si>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</si>
  <si>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</si>
  <si>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</si>
  <si>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</si>
  <si>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</si>
  <si>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</si>
  <si>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</si>
  <si>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</si>
  <si>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</si>
  <si>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</si>
  <si>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</si>
  <si>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</si>
  <si>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</si>
  <si>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</si>
  <si>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</si>
  <si>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</si>
  <si>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</si>
  <si>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</si>
  <si>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</si>
  <si>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</si>
  <si>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</si>
  <si>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</si>
  <si>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</si>
  <si>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</si>
  <si>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</si>
  <si>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</si>
  <si>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</si>
  <si>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</si>
  <si>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</si>
  <si>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</si>
  <si>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</si>
  <si>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</si>
  <si>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</si>
  <si>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</si>
  <si>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</si>
  <si>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</si>
  <si>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</si>
  <si>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</si>
  <si>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</si>
  <si>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</si>
  <si>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</si>
  <si>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</si>
  <si>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</si>
  <si>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</si>
  <si>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</si>
  <si>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</si>
  <si>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</si>
  <si>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</si>
  <si>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</si>
  <si>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</si>
  <si>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</si>
  <si>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</si>
  <si>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</si>
  <si>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</si>
  <si>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</si>
  <si>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</si>
  <si>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</si>
  <si>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</si>
  <si>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</si>
  <si>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</si>
  <si>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</si>
  <si>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</si>
  <si>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</si>
  <si>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</si>
  <si>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</si>
  <si>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</si>
  <si>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</si>
  <si>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</si>
  <si>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</si>
  <si>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</si>
  <si>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</si>
  <si>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</si>
  <si>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</si>
  <si>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</si>
  <si>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</si>
  <si>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</si>
  <si>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</si>
  <si>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</si>
  <si>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</si>
  <si>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</si>
  <si>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</si>
  <si>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</si>
  <si>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</si>
  <si>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</si>
  <si>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</si>
  <si>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</si>
  <si>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</si>
  <si>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</si>
  <si>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</si>
  <si>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</si>
  <si>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</si>
  <si>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</si>
  <si>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</si>
  <si>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</si>
  <si>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</si>
  <si>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</si>
  <si>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</si>
  <si>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</si>
  <si>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</si>
  <si>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</si>
  <si>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</si>
  <si>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</si>
  <si>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</si>
  <si>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</si>
  <si>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</si>
  <si>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</si>
  <si>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</si>
  <si>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</si>
  <si>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</si>
  <si>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</si>
  <si>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</si>
  <si>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</si>
  <si>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</si>
  <si>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</si>
  <si>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</si>
  <si>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</si>
  <si>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</si>
  <si>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</si>
  <si>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</si>
  <si>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</si>
  <si>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</si>
  <si>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</si>
  <si>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</si>
  <si>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</si>
  <si>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</si>
  <si>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</si>
  <si>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</si>
  <si>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</si>
  <si>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</si>
  <si>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</si>
  <si>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</si>
  <si>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</si>
  <si>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</si>
  <si>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</si>
  <si>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</si>
  <si>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</si>
  <si>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</si>
  <si>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</si>
  <si>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</si>
  <si>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</si>
  <si>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</si>
  <si>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</si>
  <si>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</si>
  <si>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</si>
  <si>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</si>
  <si>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</si>
  <si>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</si>
  <si>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</si>
  <si>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</si>
  <si>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</si>
  <si>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</si>
  <si>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</si>
  <si>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</si>
  <si>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</si>
  <si>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</si>
  <si>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</si>
  <si>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</si>
  <si>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</si>
  <si>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</si>
  <si>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</si>
  <si>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</si>
  <si>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</si>
  <si>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</si>
  <si>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</si>
  <si>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</si>
  <si>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</si>
  <si>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</si>
  <si>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</si>
  <si>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</si>
  <si>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</si>
  <si>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</si>
  <si>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</si>
  <si>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</si>
  <si>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</si>
  <si>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</si>
  <si>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</si>
  <si>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</si>
  <si>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</si>
  <si>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</si>
  <si>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</si>
  <si>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</si>
  <si>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</si>
  <si>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</si>
  <si>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</si>
  <si>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</si>
  <si>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</si>
  <si>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</si>
  <si>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</si>
  <si>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</si>
  <si>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</si>
  <si>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</si>
  <si>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</si>
  <si>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</si>
  <si>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</si>
  <si>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</si>
  <si>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</si>
  <si>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</si>
  <si>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</si>
  <si>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</si>
  <si>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</si>
  <si>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</si>
  <si>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</si>
  <si>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</si>
  <si>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</si>
  <si>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</si>
  <si>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</si>
  <si>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</si>
  <si>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</si>
  <si>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</si>
  <si>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</si>
  <si>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</si>
  <si>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</si>
  <si>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</si>
  <si>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</si>
  <si>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</si>
  <si>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</si>
  <si>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</si>
  <si>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</si>
  <si>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</si>
  <si>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</si>
  <si>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</si>
  <si>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</si>
  <si>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</si>
  <si>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</si>
  <si>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</si>
  <si>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</si>
  <si>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</si>
  <si>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</si>
  <si>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</si>
  <si>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</si>
  <si>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</si>
  <si>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</si>
  <si>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</si>
  <si>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</si>
  <si>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</si>
  <si>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</si>
  <si>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</si>
  <si>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</si>
  <si>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</si>
  <si>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</si>
  <si>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</si>
  <si>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</si>
  <si>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</si>
  <si>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</si>
  <si>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</si>
  <si>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</si>
  <si>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</si>
  <si>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</si>
  <si>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</si>
  <si>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</si>
  <si>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</si>
  <si>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</si>
  <si>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</si>
  <si>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</si>
  <si>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</si>
  <si>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</si>
  <si>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</si>
  <si>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</si>
  <si>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</si>
  <si>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</si>
  <si>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</si>
  <si>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</si>
  <si>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</si>
  <si>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</si>
  <si>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</si>
  <si>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</si>
  <si>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</si>
  <si>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</si>
  <si>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</si>
  <si>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</si>
  <si>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</si>
  <si>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</si>
  <si>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</si>
  <si>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</si>
  <si>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</si>
  <si>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</si>
  <si>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</si>
  <si>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</si>
  <si>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</si>
  <si>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</si>
  <si>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</si>
  <si>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</si>
  <si>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</si>
  <si>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</si>
  <si>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</si>
  <si>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</si>
  <si>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</si>
  <si>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</si>
  <si>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</si>
  <si>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</si>
  <si>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</si>
  <si>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</si>
  <si>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</si>
  <si>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</si>
  <si>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</si>
  <si>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</si>
  <si>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</si>
  <si>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</si>
  <si>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</si>
  <si>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</si>
  <si>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</si>
  <si>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</si>
  <si>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</si>
  <si>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</si>
  <si>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</si>
  <si>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</si>
  <si>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</si>
  <si>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</si>
  <si>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</si>
  <si>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</si>
  <si>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</si>
  <si>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</si>
  <si>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</si>
  <si>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</si>
  <si>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</si>
  <si>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</si>
  <si>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</si>
  <si>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</si>
  <si>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</si>
  <si>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</si>
  <si>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</si>
  <si>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</si>
  <si>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</si>
  <si>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</si>
  <si>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</si>
  <si>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</si>
  <si>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</si>
  <si>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</si>
  <si>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</si>
  <si>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</si>
  <si>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</si>
  <si>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</si>
  <si>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</si>
  <si>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</si>
  <si>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</si>
  <si>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</si>
  <si>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</si>
  <si>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</si>
  <si>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</si>
  <si>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</si>
  <si>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</si>
  <si>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</si>
  <si>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</si>
  <si>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</si>
  <si>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</si>
  <si>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</si>
  <si>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</si>
  <si>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</si>
  <si>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</si>
  <si>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</si>
  <si>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</si>
  <si>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</si>
  <si>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</si>
  <si>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</si>
  <si>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</si>
  <si>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</si>
  <si>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</si>
  <si>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</si>
  <si>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</si>
  <si>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</si>
  <si>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</si>
  <si>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</si>
  <si>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</si>
  <si>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</si>
  <si>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</si>
  <si>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</si>
  <si>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</si>
  <si>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</si>
  <si>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</si>
  <si>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</si>
  <si>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</si>
  <si>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</si>
  <si>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</si>
  <si>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</si>
  <si>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</si>
  <si>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</si>
  <si>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</si>
  <si>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</si>
  <si>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</si>
  <si>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</si>
  <si>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</si>
  <si>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</si>
  <si>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</si>
  <si>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</si>
  <si>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</si>
  <si>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</si>
  <si>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</si>
  <si>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</si>
  <si>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</si>
  <si>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</si>
  <si>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</si>
  <si>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</si>
  <si>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</si>
  <si>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</si>
  <si>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</si>
  <si>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</si>
  <si>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</si>
  <si>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</si>
  <si>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</si>
  <si>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</si>
  <si>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</si>
  <si>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</si>
  <si>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</si>
  <si>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</si>
  <si>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</si>
  <si>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</si>
  <si>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</si>
  <si>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</si>
  <si>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</si>
  <si>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</si>
  <si>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</si>
  <si>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</si>
  <si>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</si>
  <si>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</si>
  <si>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</si>
  <si>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</si>
  <si>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</si>
  <si>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</si>
  <si>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</si>
  <si>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</si>
  <si>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</si>
  <si>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</si>
  <si>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</si>
  <si>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</si>
  <si>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</si>
  <si>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</si>
  <si>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</si>
  <si>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</si>
  <si>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</si>
  <si>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</si>
  <si>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</si>
  <si>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</si>
  <si>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</si>
  <si>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</si>
  <si>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</si>
  <si>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</si>
  <si>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</si>
  <si>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</si>
  <si>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</si>
  <si>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</si>
  <si>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</si>
  <si>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</si>
  <si>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</si>
  <si>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</si>
  <si>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</si>
  <si>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</si>
  <si>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</si>
  <si>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</si>
  <si>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</si>
  <si>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</si>
  <si>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</si>
  <si>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</si>
  <si>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</si>
  <si>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</si>
  <si>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</si>
  <si>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</si>
  <si>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</si>
  <si>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</si>
  <si>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</si>
  <si>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</si>
  <si>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</si>
  <si>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</si>
  <si>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</si>
  <si>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</si>
  <si>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</si>
  <si>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</si>
  <si>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</si>
  <si>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</si>
  <si>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</si>
  <si>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</si>
  <si>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</si>
  <si>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</si>
  <si>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</si>
  <si>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</si>
  <si>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</si>
  <si>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</si>
  <si>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</si>
  <si>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</si>
  <si>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</si>
  <si>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</si>
  <si>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</si>
  <si>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</si>
  <si>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</si>
  <si>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</si>
  <si>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</si>
  <si>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</si>
  <si>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</si>
  <si>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</si>
  <si>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</si>
  <si>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</si>
  <si>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</si>
  <si>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</si>
  <si>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</si>
  <si>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</si>
  <si>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</si>
  <si>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</si>
  <si>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</si>
  <si>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</si>
  <si>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</si>
  <si>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</si>
  <si>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</si>
  <si>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</si>
  <si>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</si>
  <si>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</si>
  <si>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</si>
  <si>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</si>
  <si>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</si>
  <si>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</si>
  <si>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</si>
  <si>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</si>
  <si>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</si>
  <si>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</si>
  <si>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</si>
  <si>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</si>
  <si>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</si>
  <si>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</si>
  <si>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</si>
  <si>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</si>
  <si>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</si>
  <si>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</si>
  <si>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</si>
  <si>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</si>
  <si>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</si>
  <si>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</si>
  <si>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</si>
  <si>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</si>
  <si>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</si>
  <si>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</si>
  <si>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</si>
  <si>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</si>
  <si>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</si>
  <si>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</si>
  <si>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</si>
  <si>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</si>
  <si>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</si>
  <si>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</si>
  <si>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</si>
  <si>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</si>
  <si>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</si>
  <si>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</si>
  <si>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</si>
  <si>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</si>
  <si>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</si>
  <si>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</si>
  <si>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</si>
  <si>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</si>
  <si>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</si>
  <si>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</si>
  <si>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</si>
  <si>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</si>
  <si>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</si>
  <si>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</si>
  <si>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</si>
  <si>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</si>
  <si>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</si>
  <si>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</si>
  <si>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</si>
  <si>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</si>
  <si>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</si>
  <si>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</si>
  <si>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</si>
  <si>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</si>
  <si>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</si>
  <si>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</si>
  <si>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</si>
  <si>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</si>
  <si>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</si>
  <si>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</si>
  <si>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</si>
  <si>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</si>
  <si>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</si>
  <si>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</si>
  <si>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</si>
  <si>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</si>
  <si>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</si>
  <si>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</si>
  <si>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</si>
  <si>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</si>
  <si>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</si>
  <si>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</si>
  <si>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</si>
  <si>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</si>
  <si>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</si>
  <si>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</si>
  <si>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</si>
  <si>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</si>
  <si>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</si>
  <si>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</si>
  <si>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</si>
  <si>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</si>
  <si>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</si>
  <si>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</si>
  <si>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</si>
  <si>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</si>
  <si>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</si>
  <si>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</si>
  <si>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</si>
  <si>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</si>
  <si>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</si>
  <si>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</si>
  <si>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</si>
  <si>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</si>
  <si>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</si>
  <si>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</si>
  <si>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</si>
  <si>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</si>
  <si>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</si>
  <si>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</si>
  <si>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</si>
  <si>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</si>
  <si>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</si>
  <si>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</si>
  <si>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</si>
  <si>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</si>
  <si>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</si>
  <si>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</si>
  <si>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</si>
  <si>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</si>
  <si>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</si>
  <si>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</si>
  <si>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</si>
  <si>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</si>
  <si>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</si>
  <si>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</si>
  <si>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</si>
  <si>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</si>
  <si>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</si>
  <si>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</si>
  <si>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</si>
  <si>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</si>
  <si>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</si>
  <si>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</si>
  <si>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</si>
  <si>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</si>
  <si>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</si>
  <si>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</si>
  <si>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</si>
  <si>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</si>
  <si>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</si>
  <si>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</si>
  <si>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</si>
  <si>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</si>
  <si>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</si>
  <si>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</si>
  <si>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</si>
  <si>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</si>
  <si>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</si>
  <si>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</si>
  <si>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</si>
  <si>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</si>
  <si>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</si>
  <si>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</si>
  <si>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</si>
  <si>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</si>
  <si>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</si>
  <si>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</si>
  <si>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</si>
  <si>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</si>
  <si>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</si>
  <si>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</si>
  <si>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</si>
  <si>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</si>
  <si>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</si>
  <si>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</si>
  <si>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</si>
  <si>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</si>
  <si>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</si>
  <si>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</si>
  <si>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</si>
  <si>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</si>
  <si>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</si>
  <si>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</si>
  <si>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</si>
  <si>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</si>
  <si>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</si>
  <si>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</si>
  <si>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</si>
  <si>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</si>
  <si>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</si>
  <si>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</si>
  <si>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</si>
  <si>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</si>
  <si>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</si>
  <si>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</si>
  <si>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</si>
  <si>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</si>
  <si>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</si>
  <si>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</si>
  <si>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</si>
  <si>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</si>
  <si>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</si>
  <si>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</si>
  <si>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</si>
  <si>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</si>
  <si>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</si>
  <si>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</si>
  <si>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</si>
  <si>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</si>
  <si>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</si>
  <si>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</si>
  <si>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</si>
  <si>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</si>
  <si>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</si>
  <si>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</si>
  <si>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</si>
  <si>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</si>
  <si>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</si>
  <si>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</si>
  <si>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</si>
  <si>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</si>
  <si>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</si>
  <si>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</si>
  <si>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</si>
  <si>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</si>
  <si>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</si>
  <si>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</si>
  <si>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</si>
  <si>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</si>
  <si>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</si>
  <si>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</si>
  <si>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</si>
  <si>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</si>
  <si>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</si>
  <si>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</si>
  <si>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</si>
  <si>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</si>
  <si>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</si>
  <si>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</si>
  <si>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</si>
  <si>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</si>
  <si>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</si>
  <si>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</si>
  <si>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</si>
  <si>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</si>
  <si>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</si>
  <si>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</si>
  <si>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</si>
  <si>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</si>
  <si>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</si>
  <si>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</si>
  <si>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</si>
  <si>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</si>
  <si>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</si>
  <si>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</si>
  <si>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</si>
  <si>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</si>
  <si>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</si>
  <si>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</si>
  <si>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</si>
  <si>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</si>
  <si>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</si>
  <si>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</si>
  <si>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</si>
  <si>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</si>
  <si>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</si>
  <si>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</si>
  <si>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</si>
  <si>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</si>
  <si>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</si>
  <si>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</si>
  <si>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</si>
  <si>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</si>
  <si>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</si>
  <si>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</si>
  <si>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</si>
  <si>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</si>
  <si>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</si>
  <si>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</si>
  <si>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</si>
  <si>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</si>
  <si>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</si>
  <si>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</si>
  <si>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</si>
  <si>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</si>
  <si>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</si>
  <si>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</si>
  <si>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</si>
  <si>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</si>
  <si>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</si>
  <si>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</si>
  <si>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</si>
  <si>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</si>
  <si>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</si>
  <si>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</si>
  <si>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</si>
  <si>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</si>
  <si>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</si>
  <si>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</si>
  <si>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</si>
  <si>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</si>
  <si>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</si>
  <si>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</si>
  <si>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</si>
  <si>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</si>
  <si>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</si>
  <si>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</si>
  <si>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</si>
  <si>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</si>
  <si>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</si>
  <si>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</si>
  <si>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</si>
  <si>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</si>
  <si>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</si>
  <si>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</si>
  <si>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</si>
  <si>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</si>
  <si>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</si>
  <si>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</si>
  <si>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</si>
  <si>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</si>
  <si>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</si>
  <si>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</si>
  <si>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</si>
  <si>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</si>
  <si>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</si>
  <si>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</si>
  <si>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</si>
  <si>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</si>
  <si>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</si>
  <si>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</si>
  <si>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</si>
  <si>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</si>
  <si>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</si>
  <si>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</si>
  <si>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</si>
  <si>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</si>
  <si>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</si>
  <si>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</si>
  <si>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</si>
  <si>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</si>
  <si>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</si>
  <si>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</si>
  <si>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</si>
  <si>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</si>
  <si>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</si>
  <si>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</si>
  <si>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</si>
  <si>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</si>
  <si>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</si>
  <si>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</si>
  <si>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</si>
  <si>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</si>
  <si>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</si>
  <si>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</si>
  <si>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</si>
  <si>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</si>
  <si>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</si>
  <si>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</si>
  <si>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</si>
  <si>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</si>
  <si>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</si>
  <si>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</si>
  <si>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</si>
  <si>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</si>
  <si>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</si>
  <si>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</si>
  <si>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</si>
  <si>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</si>
  <si>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</si>
  <si>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</si>
  <si>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</si>
  <si>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</si>
  <si>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</si>
  <si>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</si>
  <si>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</si>
  <si>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</si>
  <si>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</si>
  <si>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</si>
  <si>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</si>
  <si>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</si>
  <si>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</si>
  <si>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</si>
  <si>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</si>
  <si>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</si>
  <si>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</si>
  <si>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</si>
  <si>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</si>
  <si>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</si>
  <si>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</si>
  <si>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</si>
  <si>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</si>
  <si>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</si>
  <si>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</si>
  <si>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</si>
  <si>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</si>
  <si>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</si>
  <si>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</si>
  <si>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</si>
  <si>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</si>
  <si>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</si>
  <si>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</si>
  <si>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</si>
  <si>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</si>
  <si>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</si>
  <si>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</si>
  <si>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</si>
  <si>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</si>
  <si>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</si>
  <si>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</si>
  <si>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</si>
  <si>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</si>
  <si>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</si>
  <si>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</si>
  <si>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</si>
  <si>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</si>
  <si>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</si>
  <si>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</si>
  <si>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</si>
  <si>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</si>
  <si>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</si>
  <si>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</si>
  <si>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</si>
  <si>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</si>
  <si>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</si>
  <si>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</si>
  <si>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</si>
  <si>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</si>
  <si>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</si>
  <si>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</si>
  <si>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</si>
  <si>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</si>
  <si>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</si>
  <si>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</si>
  <si>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</si>
  <si>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</si>
  <si>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</si>
  <si>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</si>
  <si>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</si>
  <si>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</si>
  <si>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</si>
  <si>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</si>
  <si>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</si>
  <si>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</si>
  <si>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</si>
  <si>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</si>
  <si>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</si>
  <si>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</si>
  <si>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</si>
  <si>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</si>
  <si>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</si>
  <si>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</si>
  <si>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</si>
  <si>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</si>
  <si>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</si>
  <si>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</si>
  <si>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</si>
  <si>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</si>
  <si>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</si>
  <si>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</si>
  <si>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</si>
  <si>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</si>
  <si>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</si>
  <si>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</si>
  <si>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</si>
  <si>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</si>
  <si>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</si>
  <si>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</si>
  <si>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</si>
  <si>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</si>
  <si>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</si>
  <si>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</si>
  <si>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</si>
  <si>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</si>
  <si>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</si>
  <si>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</si>
  <si>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</si>
  <si>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</si>
  <si>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</si>
  <si>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</si>
  <si>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</si>
  <si>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</si>
  <si>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</si>
  <si>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</si>
  <si>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</si>
  <si>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</si>
  <si>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</si>
  <si>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</si>
  <si>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</si>
  <si>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</si>
  <si>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</si>
  <si>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</si>
  <si>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</si>
  <si>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</si>
  <si>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</si>
  <si>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</si>
  <si>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</si>
  <si>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</si>
  <si>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</si>
  <si>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</si>
  <si>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</si>
  <si>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</si>
  <si>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</si>
  <si>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</si>
  <si>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</si>
  <si>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</si>
  <si>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</si>
  <si>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</si>
  <si>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</si>
  <si>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</si>
  <si>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</si>
  <si>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</si>
  <si>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</si>
  <si>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</si>
  <si>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</si>
  <si>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</si>
  <si>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</si>
  <si>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</si>
  <si>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</si>
  <si>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</si>
  <si>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</si>
  <si>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</si>
  <si>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</si>
  <si>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</si>
  <si>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</si>
  <si>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</si>
  <si>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</si>
  <si>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</si>
  <si>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</si>
  <si>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</si>
  <si>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</si>
  <si>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</si>
  <si>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</si>
  <si>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</si>
  <si>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</si>
  <si>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</si>
  <si>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</si>
  <si>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</si>
  <si>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</si>
  <si>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</si>
  <si>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</si>
  <si>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</si>
  <si>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</si>
  <si>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</si>
  <si>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</si>
  <si>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</si>
  <si>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</si>
  <si>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</si>
  <si>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</si>
  <si>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</si>
  <si>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</si>
  <si>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</si>
  <si>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</si>
  <si>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</si>
  <si>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</si>
  <si>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</si>
  <si>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</si>
  <si>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</si>
  <si>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</si>
  <si>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</si>
  <si>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</si>
  <si>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</si>
  <si>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</si>
  <si>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</si>
  <si>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</si>
  <si>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</si>
  <si>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</si>
  <si>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</si>
  <si>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</si>
  <si>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</si>
  <si>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</si>
  <si>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</si>
  <si>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</si>
  <si>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</si>
  <si>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</si>
  <si>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</si>
  <si>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</si>
  <si>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</si>
  <si>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</si>
  <si>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</si>
  <si>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</si>
  <si>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</si>
  <si>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</si>
  <si>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</si>
  <si>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</si>
  <si>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</si>
  <si>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</si>
  <si>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</si>
  <si>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</si>
  <si>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</si>
  <si>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</si>
  <si>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</si>
  <si>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</si>
  <si>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</si>
  <si>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</si>
  <si>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</si>
  <si>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</si>
  <si>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</si>
  <si>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</si>
  <si>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</si>
  <si>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</si>
  <si>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</si>
  <si>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</si>
  <si>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</si>
  <si>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</si>
  <si>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</si>
  <si>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</si>
  <si>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</si>
  <si>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</si>
  <si>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</si>
  <si>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</si>
  <si>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</si>
  <si>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</si>
  <si>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</si>
  <si>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</si>
  <si>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</si>
  <si>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</si>
  <si>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</si>
  <si>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</si>
  <si>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</si>
  <si>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</si>
  <si>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</si>
  <si>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</si>
  <si>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</si>
  <si>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</si>
  <si>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</si>
  <si>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</si>
  <si>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</si>
  <si>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</si>
  <si>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</si>
  <si>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</si>
  <si>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</si>
  <si>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</si>
  <si>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</si>
  <si>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</si>
  <si>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</si>
  <si>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</si>
  <si>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</si>
  <si>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</si>
  <si>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</si>
  <si>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</si>
  <si>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</si>
  <si>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</si>
  <si>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</si>
  <si>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</si>
  <si>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</si>
  <si>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</si>
  <si>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</si>
  <si>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</si>
  <si>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</si>
  <si>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</si>
  <si>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</si>
  <si>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</si>
  <si>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</si>
  <si>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</si>
  <si>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</si>
  <si>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</si>
  <si>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</si>
  <si>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</si>
  <si>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</si>
  <si>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</si>
  <si>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</si>
  <si>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</si>
  <si>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</si>
  <si>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</si>
  <si>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</si>
  <si>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</si>
  <si>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</si>
  <si>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</si>
  <si>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</si>
  <si>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</si>
  <si>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</si>
  <si>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</si>
  <si>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</si>
  <si>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</si>
  <si>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</si>
  <si>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</si>
  <si>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</si>
  <si>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</si>
  <si>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</si>
  <si>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</si>
  <si>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</si>
  <si>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</si>
  <si>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</si>
  <si>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</si>
  <si>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</si>
  <si>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</si>
  <si>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</si>
  <si>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</si>
  <si>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</si>
  <si>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</si>
  <si>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</si>
  <si>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</si>
  <si>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</si>
  <si>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</si>
  <si>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</si>
  <si>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</si>
  <si>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</si>
  <si>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</si>
  <si>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</si>
  <si>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</si>
  <si>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</si>
  <si>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</si>
  <si>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</si>
  <si>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</si>
  <si>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</si>
  <si>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</si>
  <si>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</si>
  <si>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</si>
  <si>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</si>
  <si>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</si>
  <si>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</si>
  <si>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</si>
  <si>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</si>
  <si>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</si>
  <si>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</si>
  <si>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</si>
  <si>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</si>
  <si>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</si>
  <si>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</si>
  <si>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</si>
  <si>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</si>
  <si>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</si>
  <si>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</si>
  <si>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</si>
  <si>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</si>
  <si>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</si>
  <si>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</si>
  <si>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</si>
  <si>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</si>
  <si>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</si>
  <si>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</si>
  <si>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</si>
  <si>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</si>
  <si>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</si>
  <si>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</si>
  <si>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</si>
  <si>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</si>
  <si>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</si>
  <si>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</si>
  <si>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</si>
  <si>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</si>
  <si>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</si>
  <si>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</si>
  <si>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</si>
  <si>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</si>
  <si>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</si>
  <si>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</si>
  <si>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</si>
  <si>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</si>
  <si>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</si>
  <si>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</si>
  <si>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</si>
  <si>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</si>
  <si>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</si>
  <si>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</si>
  <si>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</si>
  <si>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</si>
  <si>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</si>
  <si>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</si>
  <si>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</si>
  <si>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</si>
  <si>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</si>
  <si>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</si>
  <si>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</si>
  <si>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</si>
  <si>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</si>
  <si>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</si>
  <si>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</si>
  <si>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</si>
  <si>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</si>
  <si>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</si>
  <si>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</si>
  <si>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</si>
  <si>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</si>
  <si>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</si>
  <si>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</si>
  <si>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</si>
  <si>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</si>
  <si>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</si>
  <si>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</si>
  <si>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</si>
  <si>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</si>
  <si>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</si>
  <si>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</si>
  <si>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</si>
  <si>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</si>
  <si>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</si>
  <si>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</si>
  <si>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</si>
  <si>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</si>
  <si>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</si>
  <si>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</si>
  <si>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</si>
  <si>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</si>
  <si>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</si>
  <si>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</si>
  <si>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</si>
  <si>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</si>
  <si>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</si>
  <si>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</si>
  <si>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</si>
  <si>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</si>
  <si>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</si>
  <si>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</si>
  <si>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</si>
  <si>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</si>
  <si>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</si>
  <si>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</si>
  <si>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</si>
  <si>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</si>
  <si>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</si>
  <si>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</si>
  <si>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</si>
  <si>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</si>
  <si>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</si>
  <si>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</si>
  <si>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</si>
  <si>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</si>
  <si>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</si>
  <si>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</si>
  <si>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</si>
  <si>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</si>
  <si>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</si>
  <si>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</si>
  <si>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</si>
  <si>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</si>
  <si>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</si>
  <si>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</si>
  <si>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</si>
  <si>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</si>
  <si>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</si>
  <si>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</si>
  <si>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</si>
  <si>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</si>
  <si>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</si>
  <si>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</si>
  <si>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</si>
  <si>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</si>
  <si>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</si>
  <si>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</si>
  <si>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</si>
  <si>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</si>
  <si>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</si>
  <si>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</si>
  <si>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</si>
  <si>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</si>
  <si>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</si>
  <si>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</si>
  <si>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</si>
  <si>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</si>
  <si>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</si>
  <si>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</si>
  <si>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</si>
  <si>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</si>
  <si>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</si>
  <si>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</si>
  <si>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</si>
  <si>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</si>
  <si>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</si>
  <si>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</si>
  <si>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</si>
  <si>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</si>
  <si>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</si>
  <si>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</si>
  <si>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</si>
  <si>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</si>
  <si>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</si>
  <si>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</si>
  <si>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</si>
  <si>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</si>
  <si>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</si>
  <si>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</si>
  <si>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</si>
  <si>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</si>
  <si>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</si>
  <si>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</si>
  <si>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</si>
  <si>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</si>
  <si>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</si>
  <si>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</si>
  <si>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</si>
  <si>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</si>
  <si>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</si>
  <si>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</si>
  <si>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</si>
  <si>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</si>
  <si>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</si>
  <si>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</si>
  <si>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</si>
  <si>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</si>
  <si>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</si>
  <si>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</si>
  <si>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</si>
  <si>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</si>
  <si>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</si>
  <si>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</si>
  <si>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</si>
  <si>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</si>
  <si>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</si>
  <si>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</si>
  <si>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</si>
  <si>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</si>
  <si>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</si>
  <si>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</si>
  <si>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</si>
  <si>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</si>
  <si>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</si>
  <si>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</si>
  <si>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</si>
  <si>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</si>
  <si>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</si>
  <si>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</si>
  <si>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</si>
  <si>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</si>
  <si>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</si>
  <si>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</si>
  <si>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</si>
  <si>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</si>
  <si>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</si>
  <si>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</si>
  <si>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</si>
  <si>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</si>
  <si>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</si>
  <si>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</si>
  <si>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</si>
  <si>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</si>
  <si>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</si>
  <si>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</si>
  <si>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</si>
  <si>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</si>
  <si>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</si>
  <si>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</si>
  <si>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</si>
  <si>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</si>
  <si>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</si>
  <si>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</si>
  <si>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</si>
  <si>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</si>
  <si>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</si>
  <si>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</si>
  <si>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</si>
  <si>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</si>
  <si>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</si>
  <si>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</si>
  <si>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</si>
  <si>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</si>
  <si>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</si>
  <si>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</si>
  <si>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</si>
  <si>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</si>
  <si>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</si>
  <si>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</si>
  <si>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</si>
  <si>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</si>
  <si>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</si>
  <si>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</si>
  <si>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</si>
  <si>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</si>
  <si>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</si>
  <si>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</si>
  <si>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</si>
  <si>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</si>
  <si>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</si>
  <si>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</si>
  <si>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</si>
  <si>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</si>
  <si>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</si>
  <si>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</si>
  <si>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</si>
  <si>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</si>
  <si>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</si>
  <si>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</si>
  <si>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</si>
  <si>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</si>
  <si>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</si>
  <si>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</si>
  <si>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</si>
  <si>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</si>
  <si>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</si>
  <si>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</si>
  <si>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</si>
  <si>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</si>
  <si>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</si>
  <si>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</si>
  <si>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</si>
  <si>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</si>
  <si>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</si>
  <si>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</si>
  <si>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</si>
  <si>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</si>
  <si>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</si>
  <si>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</si>
  <si>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</si>
  <si>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</si>
  <si>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</si>
  <si>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</si>
  <si>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</si>
  <si>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</si>
  <si>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</si>
  <si>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</si>
  <si>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</si>
  <si>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</si>
  <si>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</si>
  <si>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</si>
  <si>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</si>
  <si>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</si>
  <si>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</si>
  <si>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</si>
  <si>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</si>
  <si>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</si>
  <si>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</si>
  <si>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</si>
  <si>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</si>
  <si>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</si>
  <si>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</si>
  <si>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</si>
  <si>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</si>
  <si>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</si>
  <si>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</si>
  <si>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</si>
  <si>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</si>
  <si>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</si>
  <si>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</si>
  <si>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</si>
  <si>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</si>
  <si>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</si>
  <si>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</si>
  <si>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</si>
  <si>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</si>
  <si>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</si>
  <si>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</si>
  <si>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</si>
  <si>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</si>
  <si>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</si>
  <si>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</si>
  <si>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</si>
  <si>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</si>
  <si>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</si>
  <si>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</si>
  <si>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</si>
  <si>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</si>
  <si>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</si>
  <si>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</si>
  <si>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</si>
  <si>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</si>
  <si>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</si>
  <si>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</si>
  <si>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</si>
  <si>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</si>
  <si>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</si>
  <si>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</si>
  <si>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</si>
  <si>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</si>
  <si>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</si>
  <si>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</si>
  <si>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</si>
  <si>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</si>
  <si>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</si>
  <si>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</si>
  <si>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</si>
  <si>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</si>
  <si>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</si>
  <si>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</si>
  <si>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</si>
  <si>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</si>
  <si>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</si>
  <si>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</si>
  <si>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</si>
  <si>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</si>
  <si>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</si>
  <si>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</si>
  <si>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</si>
  <si>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</si>
  <si>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</si>
  <si>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</si>
  <si>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</si>
  <si>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</si>
  <si>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</si>
  <si>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</si>
  <si>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</si>
  <si>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</si>
  <si>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</si>
  <si>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</si>
  <si>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</si>
  <si>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</si>
  <si>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</si>
  <si>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</si>
  <si>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</si>
  <si>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</si>
  <si>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</si>
  <si>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</si>
  <si>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</si>
  <si>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</si>
  <si>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</si>
  <si>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</si>
  <si>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</si>
  <si>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</si>
  <si>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</si>
  <si>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</si>
  <si>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</si>
  <si>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</si>
  <si>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</si>
  <si>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</si>
  <si>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</si>
  <si>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</si>
  <si>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</si>
  <si>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</si>
  <si>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</si>
  <si>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</si>
  <si>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</si>
  <si>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</si>
  <si>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</si>
  <si>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</si>
  <si>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</si>
  <si>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</si>
  <si>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</si>
  <si>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</si>
  <si>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</si>
  <si>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</si>
  <si>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</si>
  <si>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</si>
  <si>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</si>
  <si>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</si>
  <si>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</si>
  <si>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</si>
  <si>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</si>
  <si>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</si>
  <si>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</si>
  <si>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</si>
  <si>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</si>
  <si>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</si>
  <si>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</si>
  <si>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</si>
  <si>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</si>
  <si>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</si>
  <si>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</si>
  <si>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</si>
  <si>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</si>
  <si>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</si>
  <si>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</si>
  <si>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</si>
  <si>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</si>
  <si>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</si>
  <si>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</si>
  <si>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</si>
  <si>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</si>
  <si>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</si>
  <si>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</si>
  <si>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</si>
  <si>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</si>
  <si>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</si>
  <si>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</si>
  <si>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</si>
  <si>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</si>
  <si>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</si>
  <si>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</si>
  <si>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</si>
  <si>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</si>
  <si>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</si>
  <si>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</si>
  <si>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</si>
  <si>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</si>
  <si>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</si>
  <si>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</si>
  <si>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</si>
  <si>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</si>
  <si>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</si>
  <si>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</si>
  <si>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</si>
  <si>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</si>
  <si>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</si>
  <si>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</si>
  <si>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</si>
  <si>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</si>
  <si>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</si>
  <si>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</si>
  <si>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</si>
  <si>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</si>
  <si>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</si>
  <si>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</si>
  <si>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</si>
  <si>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</si>
  <si>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</si>
  <si>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</si>
  <si>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</si>
  <si>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</si>
  <si>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</si>
  <si>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</si>
  <si>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</si>
  <si>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</si>
  <si>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</si>
  <si>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</si>
  <si>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</si>
  <si>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</si>
  <si>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</si>
  <si>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</si>
  <si>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</si>
  <si>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</si>
  <si>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</si>
  <si>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</si>
  <si>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</si>
  <si>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</si>
  <si>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</si>
  <si>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</si>
  <si>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</si>
  <si>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</si>
  <si>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</si>
  <si>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</si>
  <si>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</si>
  <si>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</si>
  <si>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</si>
  <si>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</si>
  <si>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</si>
  <si>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</si>
  <si>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</si>
  <si>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</si>
  <si>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</si>
  <si>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</si>
  <si>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</si>
  <si>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</si>
  <si>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</si>
  <si>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</si>
  <si>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</si>
  <si>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</si>
  <si>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</si>
  <si>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</si>
  <si>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</si>
  <si>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</si>
  <si>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</si>
  <si>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</si>
  <si>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</si>
  <si>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</si>
  <si>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</si>
  <si>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</si>
  <si>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</si>
  <si>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</si>
  <si>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</si>
  <si>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</si>
  <si>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</si>
  <si>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</si>
  <si>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</si>
  <si>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</si>
  <si>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</si>
  <si>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</si>
  <si>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</si>
  <si>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</si>
  <si>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</si>
  <si>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</si>
  <si>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</si>
  <si>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</si>
  <si>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</si>
  <si>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</si>
  <si>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</si>
  <si>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</si>
  <si>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</si>
  <si>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</si>
  <si>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</si>
  <si>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</si>
  <si>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</si>
  <si>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</si>
  <si>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</si>
  <si>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</si>
  <si>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</si>
  <si>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</si>
  <si>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</si>
  <si>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</si>
  <si>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</si>
  <si>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</si>
  <si>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</si>
  <si>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</si>
  <si>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</si>
  <si>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</si>
  <si>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</si>
  <si>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</si>
  <si>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</si>
  <si>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</si>
  <si>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</si>
  <si>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</si>
  <si>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</si>
  <si>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</si>
  <si>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</si>
  <si>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</si>
  <si>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</si>
  <si>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</si>
  <si>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</si>
  <si>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</si>
  <si>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</si>
  <si>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</si>
  <si>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</si>
  <si>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</si>
  <si>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</si>
  <si>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</si>
  <si>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</si>
  <si>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</si>
  <si>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</si>
  <si>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</si>
  <si>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</si>
  <si>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</si>
  <si>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</si>
  <si>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</si>
  <si>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</si>
  <si>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</si>
  <si>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</si>
  <si>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</si>
  <si>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</si>
  <si>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</si>
  <si>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</si>
  <si>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</si>
  <si>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</si>
  <si>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</si>
  <si>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</si>
  <si>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</si>
  <si>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</si>
  <si>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</si>
  <si>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</si>
  <si>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</si>
  <si>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</si>
  <si>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</si>
  <si>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</si>
  <si>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</si>
  <si>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</si>
  <si>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</si>
  <si>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</si>
  <si>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</si>
  <si>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</si>
  <si>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</si>
  <si>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</si>
  <si>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</si>
  <si>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</si>
  <si>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</si>
  <si>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</si>
  <si>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</si>
  <si>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</si>
  <si>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</si>
  <si>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</si>
  <si>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</si>
  <si>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</si>
  <si>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</si>
  <si>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</si>
  <si>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</si>
  <si>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</si>
  <si>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</si>
  <si>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</si>
  <si>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</si>
  <si>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</si>
  <si>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</si>
  <si>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</si>
  <si>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</si>
  <si>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</si>
  <si>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</si>
  <si>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</si>
  <si>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</si>
  <si>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</si>
  <si>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</si>
  <si>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</si>
  <si>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</si>
  <si>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</si>
  <si>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</si>
  <si>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</si>
  <si>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</si>
  <si>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</si>
  <si>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</si>
  <si>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</si>
  <si>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</si>
  <si>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</si>
  <si>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</si>
  <si>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</si>
  <si>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</si>
  <si>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</si>
  <si>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</si>
  <si>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</si>
  <si>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</si>
  <si>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</si>
  <si>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</si>
  <si>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</si>
  <si>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</si>
  <si>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</si>
  <si>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</si>
  <si>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</si>
  <si>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</si>
  <si>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</si>
  <si>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</si>
  <si>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</si>
  <si>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</si>
  <si>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</si>
  <si>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</si>
  <si>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</si>
  <si>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</si>
  <si>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</si>
  <si>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</si>
  <si>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</si>
  <si>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</si>
  <si>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</si>
  <si>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</si>
  <si>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</si>
  <si>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</si>
  <si>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</si>
  <si>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</si>
  <si>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</si>
  <si>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</si>
  <si>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</si>
  <si>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</si>
  <si>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</si>
  <si>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</si>
  <si>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</si>
  <si>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</si>
  <si>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</si>
  <si>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</si>
  <si>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</si>
  <si>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</si>
  <si>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</si>
  <si>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</si>
  <si>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</si>
  <si>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</si>
  <si>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</si>
  <si>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</si>
  <si>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</si>
  <si>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</si>
  <si>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</si>
  <si>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</si>
  <si>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</si>
  <si>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</si>
  <si>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</si>
  <si>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</si>
  <si>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</si>
  <si>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</si>
  <si>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</si>
  <si>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</si>
  <si>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</si>
  <si>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</si>
  <si>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</si>
  <si>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</si>
  <si>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</si>
  <si>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</si>
  <si>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</si>
  <si>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</si>
  <si>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</si>
  <si>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</si>
  <si>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</si>
  <si>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</si>
  <si>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</si>
  <si>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</si>
  <si>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</si>
  <si>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</si>
  <si>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</si>
  <si>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</si>
  <si>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</si>
  <si>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</si>
  <si>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</si>
  <si>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</si>
  <si>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</si>
  <si>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</si>
  <si>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</si>
  <si>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</si>
  <si>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</si>
  <si>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</si>
  <si>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</si>
  <si>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</si>
  <si>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</si>
  <si>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</si>
  <si>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</si>
  <si>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</si>
  <si>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</si>
  <si>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</si>
  <si>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</si>
  <si>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</si>
  <si>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</si>
  <si>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</si>
  <si>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</si>
  <si>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</si>
  <si>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</si>
  <si>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</si>
  <si>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</si>
  <si>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</si>
  <si>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</si>
  <si>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</si>
  <si>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</si>
  <si>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</si>
  <si>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</si>
  <si>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</si>
  <si>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</si>
  <si>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</si>
  <si>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</si>
  <si>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</si>
  <si>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</si>
  <si>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</si>
  <si>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</si>
  <si>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</si>
  <si>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</si>
  <si>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</si>
  <si>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</si>
  <si>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</si>
  <si>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</si>
  <si>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</si>
  <si>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</si>
  <si>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</si>
  <si>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</si>
  <si>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</si>
  <si>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</si>
  <si>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</si>
  <si>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</si>
  <si>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</si>
  <si>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</si>
  <si>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</si>
  <si>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</si>
  <si>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</si>
  <si>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</si>
  <si>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</si>
  <si>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</si>
  <si>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</si>
  <si>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</si>
  <si>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</si>
  <si>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</si>
  <si>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</si>
  <si>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</si>
  <si>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</si>
  <si>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</si>
  <si>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</si>
  <si>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</si>
  <si>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</si>
  <si>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</si>
  <si>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</si>
  <si>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</si>
  <si>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</si>
  <si>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</si>
  <si>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</si>
  <si>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</si>
  <si>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</si>
  <si>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</si>
  <si>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</si>
  <si>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</si>
  <si>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</si>
  <si>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</si>
  <si>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</si>
  <si>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</si>
  <si>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</si>
  <si>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</si>
  <si>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</si>
  <si>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</si>
  <si>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</si>
  <si>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</si>
  <si>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</si>
  <si>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</si>
  <si>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</si>
  <si>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</si>
  <si>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</si>
  <si>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</si>
  <si>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</si>
  <si>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</si>
  <si>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</si>
  <si>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</si>
  <si>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</si>
  <si>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</si>
  <si>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</si>
  <si>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</si>
  <si>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</si>
  <si>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</si>
  <si>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</si>
  <si>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</si>
  <si>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</si>
  <si>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</si>
  <si>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</si>
  <si>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</si>
  <si>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</si>
  <si>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</si>
  <si>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</si>
  <si>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</si>
  <si>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</si>
  <si>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</si>
  <si>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</si>
  <si>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</si>
  <si>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</si>
  <si>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</si>
  <si>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</si>
  <si>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</si>
  <si>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</si>
  <si>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</si>
  <si>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</si>
  <si>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</si>
  <si>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</si>
  <si>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</si>
  <si>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</si>
  <si>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</si>
  <si>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</si>
  <si>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</si>
  <si>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</si>
  <si>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</si>
  <si>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</si>
  <si>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</si>
  <si>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</si>
  <si>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</si>
  <si>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</si>
  <si>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</si>
  <si>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</si>
  <si>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</si>
  <si>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</si>
  <si>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</si>
  <si>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</si>
  <si>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</si>
  <si>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</si>
  <si>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</si>
  <si>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</si>
  <si>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</si>
  <si>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</si>
  <si>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</si>
  <si>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</si>
  <si>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</si>
  <si>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</si>
  <si>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</si>
  <si>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</si>
  <si>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</si>
  <si>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</si>
  <si>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</si>
  <si>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</si>
  <si>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</si>
  <si>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</si>
  <si>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</si>
  <si>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</si>
  <si>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</si>
  <si>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</si>
  <si>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</si>
  <si>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</si>
  <si>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</si>
  <si>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</si>
  <si>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</si>
  <si>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</si>
  <si>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</si>
  <si>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</si>
  <si>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</si>
  <si>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</si>
  <si>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</si>
  <si>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</si>
  <si>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</si>
  <si>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</si>
  <si>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</si>
  <si>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</si>
  <si>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</si>
  <si>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</si>
  <si>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</si>
  <si>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</si>
  <si>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</si>
  <si>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</si>
  <si>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</si>
  <si>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</si>
  <si>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</si>
  <si>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</si>
  <si>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</si>
  <si>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</si>
  <si>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</si>
  <si>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</si>
  <si>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</si>
  <si>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</si>
  <si>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</si>
  <si>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</si>
  <si>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</si>
  <si>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</si>
  <si>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</si>
  <si>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</si>
  <si>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</si>
  <si>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</si>
  <si>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</si>
  <si>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</si>
  <si>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</si>
  <si>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</si>
  <si>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</si>
  <si>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</si>
  <si>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</si>
  <si>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</si>
  <si>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</si>
  <si>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</si>
  <si>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</si>
  <si>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</si>
  <si>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</si>
  <si>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</si>
  <si>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</si>
  <si>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</si>
  <si>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</si>
  <si>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</si>
  <si>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</si>
  <si>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</si>
  <si>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</si>
  <si>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</si>
  <si>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</si>
  <si>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</si>
  <si>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</si>
  <si>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</si>
  <si>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</si>
  <si>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</si>
  <si>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</si>
  <si>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</si>
  <si>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</si>
  <si>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</si>
  <si>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</si>
  <si>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</si>
  <si>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</si>
  <si>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</si>
  <si>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</si>
  <si>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</si>
  <si>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</si>
  <si>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</si>
  <si>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</si>
  <si>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</si>
  <si>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</si>
  <si>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</si>
  <si>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</si>
  <si>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</si>
  <si>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</si>
  <si>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</si>
  <si>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</si>
  <si>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</si>
  <si>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</si>
  <si>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</si>
  <si>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</si>
  <si>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</si>
  <si>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</si>
  <si>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</si>
  <si>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</si>
  <si>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</si>
  <si>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</si>
  <si>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</si>
  <si>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</si>
  <si>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</si>
  <si>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</si>
  <si>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</si>
  <si>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</si>
  <si>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</si>
  <si>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</si>
  <si>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</si>
  <si>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</si>
  <si>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</si>
  <si>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</si>
  <si>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</si>
  <si>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</si>
  <si>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</si>
  <si>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</si>
  <si>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</si>
  <si>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</si>
  <si>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</si>
  <si>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</si>
  <si>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</si>
  <si>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</si>
  <si>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</si>
  <si>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</si>
  <si>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</si>
  <si>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</si>
  <si>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</si>
  <si>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</si>
  <si>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</si>
  <si>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</si>
  <si>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</si>
  <si>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</si>
  <si>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</si>
  <si>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</si>
  <si>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</si>
  <si>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</si>
  <si>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</si>
  <si>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</si>
  <si>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</si>
  <si>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</si>
  <si>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</si>
  <si>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</si>
  <si>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</si>
  <si>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</si>
  <si>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</si>
  <si>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</si>
  <si>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</si>
  <si>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</si>
  <si>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</si>
  <si>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</si>
  <si>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</si>
  <si>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</si>
  <si>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</si>
  <si>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</si>
  <si>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</si>
  <si>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</si>
  <si>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</si>
  <si>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</si>
  <si>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</si>
  <si>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</si>
  <si>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</si>
  <si>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</si>
  <si>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</si>
  <si>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</si>
  <si>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</si>
  <si>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</si>
  <si>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</si>
  <si>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</si>
  <si>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</si>
  <si>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</si>
  <si>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</si>
  <si>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</si>
  <si>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</si>
  <si>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</si>
  <si>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</si>
  <si>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</si>
  <si>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</si>
  <si>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</si>
  <si>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</si>
  <si>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</si>
  <si>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</si>
  <si>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</si>
  <si>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</si>
  <si>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</si>
  <si>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</si>
  <si>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</si>
  <si>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</si>
  <si>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</si>
  <si>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</si>
  <si>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</si>
  <si>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</si>
  <si>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</si>
  <si>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</si>
  <si>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</si>
  <si>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</si>
  <si>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</si>
  <si>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</si>
  <si>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</si>
  <si>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</si>
  <si>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</si>
  <si>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</si>
  <si>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</si>
  <si>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</si>
  <si>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</si>
  <si>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</si>
  <si>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</si>
  <si>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</si>
  <si>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</si>
  <si>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</si>
  <si>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</si>
  <si>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</si>
  <si>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</si>
  <si>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</si>
  <si>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</si>
  <si>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</si>
  <si>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</si>
  <si>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</si>
  <si>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</si>
  <si>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</si>
  <si>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</si>
  <si>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</si>
  <si>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</si>
  <si>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</si>
  <si>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</si>
  <si>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</si>
  <si>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</si>
  <si>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</si>
  <si>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</si>
  <si>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</si>
  <si>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</si>
  <si>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</si>
  <si>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</si>
  <si>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</si>
  <si>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</si>
  <si>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</si>
  <si>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</si>
  <si>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</si>
  <si>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</si>
  <si>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</si>
  <si>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</si>
  <si>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</si>
  <si>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</si>
  <si>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</si>
  <si>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</si>
  <si>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</si>
  <si>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</si>
  <si>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</si>
  <si>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</si>
  <si>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</si>
  <si>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</si>
  <si>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</si>
  <si>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</si>
  <si>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</si>
  <si>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</si>
  <si>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</si>
  <si>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</si>
  <si>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</si>
  <si>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</si>
  <si>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</si>
  <si>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</si>
  <si>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</si>
  <si>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</si>
  <si>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</si>
  <si>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</si>
  <si>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</si>
  <si>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</si>
  <si>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</si>
  <si>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</si>
  <si>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</si>
  <si>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</si>
  <si>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</si>
  <si>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</si>
  <si>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</si>
  <si>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</si>
  <si>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</si>
  <si>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</si>
  <si>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</si>
  <si>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</si>
  <si>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</si>
  <si>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</si>
  <si>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</si>
  <si>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</si>
  <si>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</si>
  <si>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</si>
  <si>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</si>
  <si>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</si>
  <si>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</si>
  <si>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</si>
  <si>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</si>
  <si>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</si>
  <si>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</si>
  <si>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</si>
  <si>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</si>
  <si>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</si>
  <si>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</si>
  <si>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</si>
  <si>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</si>
  <si>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</si>
  <si>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</si>
  <si>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</si>
  <si>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</si>
  <si>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</si>
  <si>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</si>
  <si>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</si>
  <si>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</si>
  <si>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</si>
  <si>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</si>
  <si>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</si>
  <si>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</si>
  <si>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</si>
  <si>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</si>
  <si>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</si>
  <si>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</si>
  <si>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</si>
  <si>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</si>
  <si>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</si>
  <si>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</si>
  <si>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</si>
  <si>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</si>
  <si>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</si>
  <si>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</si>
  <si>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</si>
  <si>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</si>
  <si>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</si>
  <si>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</si>
  <si>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</si>
  <si>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</si>
  <si>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</si>
  <si>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</si>
  <si>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</si>
  <si>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</si>
  <si>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</si>
  <si>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</si>
  <si>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</si>
  <si>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</si>
  <si>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</si>
  <si>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</si>
  <si>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</si>
  <si>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</si>
  <si>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</si>
  <si>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</si>
  <si>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</si>
  <si>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</si>
  <si>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</si>
  <si>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</si>
  <si>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</si>
  <si>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</si>
  <si>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</si>
  <si>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</si>
  <si>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</si>
  <si>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</si>
  <si>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</si>
  <si>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</si>
  <si>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</si>
  <si>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</si>
  <si>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</si>
  <si>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</si>
  <si>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</si>
  <si>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</si>
  <si>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</si>
  <si>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</si>
  <si>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</si>
  <si>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</si>
  <si>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</si>
  <si>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</si>
  <si>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</si>
  <si>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</si>
  <si>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</si>
  <si>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</si>
  <si>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</si>
  <si>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</si>
  <si>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</si>
  <si>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</si>
  <si>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</si>
  <si>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</si>
  <si>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</si>
  <si>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</si>
  <si>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</si>
  <si>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</si>
  <si>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</si>
  <si>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</si>
  <si>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</si>
  <si>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</si>
  <si>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</si>
  <si>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</si>
  <si>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</si>
  <si>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</si>
  <si>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</si>
  <si>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</si>
  <si>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</si>
  <si>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</si>
  <si>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</si>
  <si>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</si>
  <si>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</si>
  <si>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</si>
  <si>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</si>
  <si>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</si>
  <si>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</si>
  <si>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</si>
  <si>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</si>
  <si>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</si>
  <si>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</si>
  <si>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</si>
  <si>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</si>
  <si>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</si>
  <si>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</si>
  <si>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</si>
  <si>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</si>
  <si>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</si>
  <si>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</si>
  <si>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</si>
  <si>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</si>
  <si>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</si>
  <si>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</si>
  <si>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</si>
  <si>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</si>
  <si>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</si>
  <si>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</si>
  <si>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</si>
  <si>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</si>
  <si>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</si>
  <si>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</si>
  <si>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</si>
  <si>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</si>
  <si>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</si>
  <si>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</si>
  <si>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</si>
  <si>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</si>
  <si>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</si>
  <si>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</si>
  <si>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</si>
  <si>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</si>
  <si>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</si>
  <si>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</si>
  <si>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</si>
  <si>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</si>
  <si>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</si>
  <si>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</si>
  <si>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</si>
  <si>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</si>
  <si>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</si>
  <si>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</si>
  <si>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</si>
  <si>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</si>
  <si>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</si>
  <si>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</si>
  <si>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</si>
  <si>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</si>
  <si>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</si>
  <si>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</si>
  <si>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</si>
  <si>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</si>
  <si>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</si>
  <si>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</si>
  <si>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</si>
  <si>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</si>
  <si>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</si>
  <si>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</si>
  <si>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</si>
  <si>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</si>
  <si>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</si>
  <si>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</si>
  <si>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</si>
  <si>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</si>
  <si>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</si>
  <si>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</si>
  <si>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</si>
  <si>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</si>
  <si>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</si>
  <si>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</si>
  <si>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</si>
  <si>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</si>
  <si>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</si>
  <si>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</si>
  <si>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</si>
  <si>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</si>
  <si>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</si>
  <si>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</si>
  <si>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</si>
  <si>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</si>
  <si>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</si>
  <si>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</si>
  <si>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</si>
  <si>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</si>
  <si>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</si>
  <si>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</si>
  <si>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</si>
  <si>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</si>
  <si>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</si>
  <si>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</si>
  <si>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</si>
  <si>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</si>
  <si>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</si>
  <si>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</si>
  <si>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</si>
  <si>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</si>
  <si>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</si>
  <si>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</si>
  <si>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</si>
  <si>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</si>
  <si>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</si>
  <si>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</si>
  <si>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</si>
  <si>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</si>
  <si>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</si>
  <si>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</si>
  <si>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</si>
  <si>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</si>
  <si>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</si>
  <si>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</si>
  <si>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</si>
  <si>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</si>
  <si>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</si>
  <si>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</si>
  <si>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</si>
  <si>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</si>
  <si>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</si>
  <si>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</si>
  <si>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</si>
  <si>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</si>
  <si>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</si>
  <si>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</si>
  <si>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</si>
  <si>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</si>
  <si>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</si>
  <si>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</si>
  <si>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</si>
  <si>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</si>
  <si>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</si>
  <si>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</si>
  <si>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</si>
  <si>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</si>
  <si>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</si>
  <si>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</si>
  <si>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</si>
  <si>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</si>
  <si>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</si>
  <si>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</si>
  <si>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</si>
  <si>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</si>
  <si>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</si>
  <si>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</si>
  <si>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</si>
  <si>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</si>
  <si>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</si>
  <si>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</si>
  <si>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</si>
  <si>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</si>
  <si>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</si>
  <si>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</si>
  <si>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</si>
  <si>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</si>
  <si>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</si>
  <si>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</si>
  <si>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</si>
  <si>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</si>
  <si>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</si>
  <si>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</si>
  <si>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</si>
  <si>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</si>
  <si>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</si>
  <si>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</si>
  <si>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</si>
  <si>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</si>
  <si>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</si>
  <si>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</si>
  <si>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</si>
  <si>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</si>
  <si>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</si>
  <si>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</si>
  <si>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</si>
  <si>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</si>
  <si>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</si>
  <si>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</si>
  <si>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</si>
  <si>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</si>
  <si>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</si>
  <si>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</si>
  <si>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</si>
  <si>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</si>
  <si>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</si>
  <si>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</si>
  <si>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</si>
  <si>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</si>
  <si>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</si>
  <si>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</si>
  <si>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</si>
  <si>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</si>
  <si>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</si>
  <si>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</si>
  <si>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</si>
  <si>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</si>
  <si>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</si>
  <si>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</si>
  <si>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</si>
  <si>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</si>
  <si>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</si>
  <si>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</si>
  <si>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</si>
  <si>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</si>
  <si>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</si>
  <si>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</si>
  <si>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</si>
  <si>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</si>
  <si>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</si>
  <si>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</si>
  <si>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</si>
  <si>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</si>
  <si>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</si>
  <si>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</si>
  <si>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</si>
  <si>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</si>
  <si>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</si>
  <si>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</si>
  <si>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</si>
  <si>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</si>
  <si>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</si>
  <si>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</si>
  <si>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</si>
  <si>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</si>
  <si>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</si>
  <si>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</si>
  <si>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</si>
  <si>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</si>
  <si>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</si>
  <si>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</si>
  <si>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</si>
  <si>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</si>
  <si>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</si>
  <si>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</si>
  <si>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</si>
  <si>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</si>
  <si>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</si>
  <si>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</si>
  <si>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</si>
  <si>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</si>
  <si>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</si>
  <si>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</si>
  <si>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</si>
  <si>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</si>
  <si>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</si>
  <si>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</si>
  <si>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</si>
  <si>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</si>
  <si>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</si>
  <si>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</si>
  <si>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</si>
  <si>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</si>
  <si>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</si>
  <si>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</si>
  <si>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</si>
  <si>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</si>
  <si>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</si>
  <si>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</si>
  <si>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</si>
  <si>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</si>
  <si>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</si>
  <si>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</si>
  <si>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</si>
  <si>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</si>
  <si>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</si>
  <si>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</si>
  <si>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</si>
  <si>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</si>
  <si>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</si>
  <si>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</si>
  <si>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</si>
  <si>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</si>
  <si>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</si>
  <si>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</si>
  <si>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</si>
  <si>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</si>
  <si>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</si>
  <si>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</si>
  <si>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</si>
  <si>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</si>
  <si>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</si>
  <si>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</si>
  <si>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</si>
  <si>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</si>
  <si>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</si>
  <si>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</si>
  <si>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</si>
  <si>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</si>
  <si>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</si>
  <si>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</si>
  <si>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</si>
  <si>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</si>
  <si>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</si>
  <si>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</si>
  <si>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</si>
  <si>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</si>
  <si>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</si>
  <si>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</si>
  <si>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</si>
  <si>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</si>
  <si>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</si>
  <si>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</si>
  <si>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</si>
  <si>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</si>
  <si>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</si>
  <si>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</si>
  <si>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</si>
  <si>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</si>
  <si>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</si>
  <si>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</si>
  <si>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</si>
  <si>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</si>
  <si>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</si>
  <si>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</si>
  <si>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</si>
  <si>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</si>
  <si>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</si>
  <si>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</si>
  <si>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</si>
  <si>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</si>
  <si>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</si>
  <si>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</si>
  <si>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</si>
  <si>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</si>
  <si>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</si>
  <si>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</si>
  <si>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</si>
  <si>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</si>
  <si>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</si>
  <si>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</si>
  <si>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</si>
  <si>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</si>
  <si>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</si>
  <si>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</si>
  <si>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</si>
  <si>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</si>
  <si>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</si>
  <si>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</si>
  <si>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</si>
  <si>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</si>
  <si>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</si>
  <si>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</si>
  <si>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</si>
  <si>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</si>
  <si>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</si>
  <si>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</si>
  <si>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</si>
  <si>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</si>
  <si>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</si>
  <si>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</si>
  <si>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</si>
  <si>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</si>
  <si>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</si>
  <si>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</si>
  <si>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</si>
  <si>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</si>
  <si>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</si>
  <si>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</si>
  <si>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</si>
  <si>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</si>
  <si>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</si>
  <si>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</si>
  <si>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</si>
  <si>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</si>
  <si>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</si>
  <si>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</si>
  <si>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</si>
  <si>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</si>
  <si>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</si>
  <si>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</si>
  <si>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</si>
  <si>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</si>
  <si>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</si>
  <si>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</si>
  <si>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</si>
  <si>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</si>
  <si>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</si>
  <si>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</si>
  <si>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</si>
  <si>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</si>
  <si>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</si>
  <si>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</si>
  <si>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</si>
  <si>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</si>
  <si>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</si>
  <si>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</si>
  <si>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</si>
  <si>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</si>
  <si>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</si>
  <si>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</si>
  <si>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</si>
  <si>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</si>
  <si>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</si>
  <si>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</si>
  <si>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</si>
  <si>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</si>
  <si>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</si>
  <si>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</si>
  <si>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</si>
  <si>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</si>
  <si>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</si>
  <si>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</si>
  <si>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</si>
  <si>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</si>
  <si>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</si>
  <si>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</si>
  <si>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</si>
  <si>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</si>
  <si>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</si>
  <si>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</si>
  <si>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</si>
  <si>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</si>
  <si>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</si>
  <si>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</si>
  <si>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</si>
  <si>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</si>
  <si>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</si>
  <si>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</si>
  <si>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</si>
  <si>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</si>
  <si>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</si>
  <si>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</si>
  <si>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</si>
  <si>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</si>
  <si>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</si>
  <si>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</si>
  <si>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</si>
  <si>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</si>
  <si>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</si>
  <si>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</si>
  <si>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</si>
  <si>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</si>
  <si>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</si>
  <si>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</si>
  <si>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</si>
  <si>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</si>
  <si>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</si>
  <si>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</si>
  <si>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</si>
  <si>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</si>
  <si>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</si>
  <si>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</si>
  <si>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</si>
  <si>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</si>
  <si>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</si>
  <si>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</si>
  <si>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</si>
  <si>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</si>
  <si>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</si>
  <si>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</si>
  <si>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</si>
  <si>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</si>
  <si>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</si>
  <si>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</si>
  <si>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</si>
  <si>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</si>
  <si>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</si>
  <si>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</si>
  <si>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</si>
  <si>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</si>
  <si>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</si>
  <si>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</si>
  <si>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</si>
  <si>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</si>
  <si>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</si>
  <si>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</si>
  <si>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</si>
  <si>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</si>
  <si>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</si>
  <si>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</si>
  <si>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</si>
  <si>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</si>
  <si>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</si>
  <si>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</si>
  <si>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</si>
  <si>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</si>
  <si>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</si>
  <si>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</si>
  <si>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</si>
  <si>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</si>
  <si>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</si>
  <si>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</si>
  <si>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</si>
  <si>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</si>
  <si>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</si>
  <si>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</si>
  <si>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</si>
  <si>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</si>
  <si>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</si>
  <si>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</si>
  <si>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</si>
  <si>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</si>
  <si>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</si>
  <si>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</si>
  <si>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</si>
  <si>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</si>
  <si>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</si>
  <si>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</si>
  <si>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</si>
  <si>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</si>
  <si>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</si>
  <si>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</si>
  <si>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</si>
  <si>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</si>
  <si>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</si>
  <si>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</si>
  <si>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</si>
  <si>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</si>
  <si>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</si>
  <si>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</si>
  <si>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</si>
  <si>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</si>
  <si>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</si>
  <si>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</si>
  <si>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</si>
  <si>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</si>
  <si>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</si>
  <si>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</si>
  <si>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</si>
  <si>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</si>
  <si>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</si>
  <si>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</si>
  <si>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</si>
  <si>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</si>
  <si>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</si>
  <si>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</si>
  <si>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</si>
  <si>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</si>
  <si>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</si>
  <si>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</si>
  <si>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</si>
  <si>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</si>
  <si>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</si>
  <si>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</si>
  <si>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</si>
  <si>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</si>
  <si>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</si>
  <si>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</si>
  <si>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</si>
  <si>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</si>
  <si>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</si>
  <si>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</si>
  <si>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</si>
  <si>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</si>
  <si>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</si>
  <si>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</si>
  <si>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</si>
  <si>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</si>
  <si>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</si>
  <si>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</si>
  <si>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</si>
  <si>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</si>
  <si>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</si>
  <si>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</si>
  <si>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</si>
  <si>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</si>
  <si>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</si>
  <si>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</si>
  <si>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</si>
  <si>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</si>
  <si>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</si>
  <si>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</si>
  <si>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</si>
  <si>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</si>
  <si>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</si>
  <si>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</si>
  <si>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</si>
  <si>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</si>
  <si>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</si>
  <si>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</si>
  <si>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</si>
  <si>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</si>
  <si>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</si>
  <si>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</si>
  <si>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</si>
  <si>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</si>
  <si>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</si>
  <si>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</si>
  <si>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</si>
  <si>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</si>
  <si>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</si>
  <si>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</si>
  <si>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</si>
  <si>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</si>
  <si>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</si>
  <si>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</si>
  <si>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</si>
  <si>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</si>
  <si>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</si>
  <si>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</si>
  <si>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</si>
  <si>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</si>
  <si>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</si>
  <si>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</si>
  <si>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</si>
  <si>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</si>
  <si>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</si>
  <si>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</si>
  <si>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</si>
  <si>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</si>
  <si>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</si>
  <si>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</si>
  <si>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</si>
  <si>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</si>
  <si>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</si>
  <si>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</si>
  <si>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</si>
  <si>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</si>
  <si>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</si>
  <si>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</si>
  <si>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</si>
  <si>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</si>
  <si>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</si>
  <si>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</si>
  <si>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</si>
  <si>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</si>
  <si>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</si>
  <si>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</si>
  <si>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</si>
  <si>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</si>
  <si>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</si>
  <si>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</si>
  <si>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</si>
  <si>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</si>
  <si>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</si>
  <si>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</si>
  <si>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</si>
  <si>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</si>
  <si>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</si>
  <si>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</si>
  <si>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</si>
  <si>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</si>
  <si>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</si>
  <si>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</si>
  <si>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</si>
  <si>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</si>
  <si>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</si>
  <si>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</si>
  <si>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</si>
  <si>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</si>
  <si>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</si>
  <si>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</si>
  <si>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</si>
  <si>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</si>
  <si>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</si>
  <si>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</si>
  <si>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</si>
  <si>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</si>
  <si>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</si>
  <si>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</si>
  <si>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</si>
  <si>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</si>
  <si>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</si>
  <si>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</si>
  <si>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</si>
  <si>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</si>
  <si>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</si>
  <si>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</si>
  <si>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</si>
  <si>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</si>
  <si>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</si>
  <si>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</si>
  <si>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</si>
  <si>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</si>
  <si>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</si>
  <si>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</si>
  <si>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</si>
  <si>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</si>
  <si>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</si>
  <si>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</si>
  <si>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</si>
  <si>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</si>
  <si>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</si>
  <si>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</si>
  <si>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</si>
  <si>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</si>
  <si>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</si>
  <si>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</si>
  <si>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</si>
  <si>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</si>
  <si>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</si>
  <si>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</si>
  <si>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</si>
  <si>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</si>
  <si>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</si>
  <si>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</si>
  <si>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</si>
  <si>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</si>
  <si>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</si>
  <si>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</si>
  <si>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</si>
  <si>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</si>
  <si>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</si>
  <si>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</si>
  <si>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</si>
  <si>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</si>
  <si>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</si>
  <si>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</si>
  <si>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</si>
  <si>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</si>
  <si>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</si>
  <si>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</si>
  <si>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</si>
  <si>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</si>
  <si>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</si>
  <si>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</si>
  <si>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</si>
  <si>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</si>
  <si>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</si>
  <si>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</si>
  <si>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</si>
  <si>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</si>
  <si>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</si>
  <si>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</si>
  <si>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</si>
  <si>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</si>
  <si>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</si>
  <si>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</si>
  <si>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</si>
  <si>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</si>
  <si>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</si>
  <si>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</si>
  <si>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</si>
  <si>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</si>
  <si>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</si>
  <si>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</si>
  <si>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</si>
  <si>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</si>
  <si>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</si>
  <si>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</si>
  <si>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</si>
  <si>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</si>
  <si>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</si>
  <si>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</si>
  <si>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</si>
  <si>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</si>
  <si>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</si>
  <si>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</si>
  <si>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</si>
  <si>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</si>
  <si>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</si>
  <si>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</si>
  <si>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</si>
  <si>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</si>
  <si>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</si>
  <si>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</si>
  <si>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</si>
  <si>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</si>
  <si>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</si>
  <si>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</si>
  <si>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</si>
  <si>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</si>
  <si>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</si>
  <si>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</si>
  <si>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</si>
  <si>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</si>
  <si>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</si>
  <si>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</si>
  <si>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</si>
  <si>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</si>
  <si>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</si>
  <si>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</si>
  <si>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</si>
  <si>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</si>
  <si>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</si>
  <si>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</si>
  <si>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</si>
  <si>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</si>
  <si>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</si>
  <si>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</si>
  <si>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</si>
  <si>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</si>
  <si>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</si>
  <si>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</si>
  <si>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</si>
  <si>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</si>
  <si>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</si>
  <si>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</si>
  <si>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</si>
  <si>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</si>
  <si>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</si>
  <si>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</si>
  <si>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</si>
  <si>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</si>
  <si>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</si>
  <si>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</si>
  <si>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</si>
  <si>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</si>
  <si>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</si>
  <si>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</si>
  <si>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</si>
  <si>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</si>
  <si>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</si>
  <si>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</si>
  <si>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</si>
  <si>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</si>
  <si>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</si>
  <si>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</si>
  <si>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</si>
  <si>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</si>
  <si>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</si>
  <si>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</si>
  <si>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</si>
  <si>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</si>
  <si>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</si>
  <si>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</si>
  <si>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</si>
  <si>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</si>
  <si>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</si>
  <si>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</si>
  <si>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</si>
  <si>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</si>
  <si>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</si>
  <si>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</si>
  <si>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</si>
  <si>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</si>
  <si>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</si>
  <si>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</si>
  <si>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</si>
  <si>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</si>
  <si>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</si>
  <si>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</si>
  <si>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</si>
  <si>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</si>
  <si>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</si>
  <si>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</si>
  <si>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</si>
  <si>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</si>
  <si>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</si>
  <si>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</si>
  <si>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</si>
  <si>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</si>
  <si>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</si>
  <si>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</si>
  <si>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</si>
  <si>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</si>
  <si>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</si>
  <si>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</si>
  <si>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</si>
  <si>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</si>
  <si>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</si>
  <si>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</si>
  <si>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</si>
  <si>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</si>
  <si>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</si>
  <si>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</si>
  <si>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</si>
  <si>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</si>
  <si>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</si>
  <si>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</si>
  <si>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</si>
  <si>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</si>
  <si>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</si>
  <si>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</si>
  <si>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</si>
  <si>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</si>
  <si>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</si>
  <si>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</si>
  <si>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</si>
  <si>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</si>
  <si>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</si>
  <si>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</si>
  <si>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</si>
  <si>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</si>
  <si>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</si>
  <si>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</si>
  <si>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</si>
  <si>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</si>
  <si>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</si>
  <si>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</si>
  <si>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</si>
  <si>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</si>
  <si>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</si>
  <si>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</si>
  <si>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</si>
  <si>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</si>
  <si>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</si>
  <si>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</si>
  <si>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</si>
  <si>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</si>
  <si>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</si>
  <si>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</si>
  <si>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</si>
  <si>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</si>
  <si>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</si>
  <si>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</si>
  <si>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</si>
  <si>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</si>
  <si>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</si>
  <si>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</si>
  <si>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</si>
  <si>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</si>
  <si>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</si>
  <si>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</si>
  <si>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</si>
  <si>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</si>
  <si>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</si>
  <si>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</si>
  <si>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</si>
  <si>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</si>
  <si>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</si>
  <si>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</si>
  <si>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</si>
  <si>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</si>
  <si>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</si>
  <si>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</si>
  <si>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</si>
  <si>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</si>
  <si>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</si>
  <si>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</si>
  <si>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</si>
  <si>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</si>
  <si>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</si>
  <si>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</si>
  <si>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</si>
  <si>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</si>
  <si>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</si>
  <si>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</si>
  <si>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</si>
  <si>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</si>
  <si>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</si>
  <si>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</si>
  <si>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</si>
  <si>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</si>
  <si>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</si>
  <si>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</si>
  <si>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</si>
  <si>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</si>
  <si>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</si>
  <si>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</si>
  <si>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</si>
  <si>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</si>
  <si>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</si>
  <si>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</si>
  <si>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</si>
  <si>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</si>
  <si>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</si>
  <si>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</si>
  <si>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</si>
  <si>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</si>
  <si>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</si>
  <si>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</si>
  <si>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</si>
  <si>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</si>
  <si>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</si>
  <si>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</si>
  <si>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</si>
  <si>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</si>
  <si>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</si>
  <si>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</si>
  <si>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</si>
  <si>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</si>
  <si>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</si>
  <si>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</si>
  <si>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</si>
  <si>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</si>
  <si>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</si>
  <si>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</si>
  <si>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</si>
  <si>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</si>
  <si>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</si>
  <si>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</si>
  <si>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</si>
  <si>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</si>
  <si>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</si>
  <si>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</si>
  <si>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</si>
  <si>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</si>
  <si>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</si>
  <si>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</si>
  <si>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</si>
  <si>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</si>
  <si>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</si>
  <si>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</si>
  <si>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</si>
  <si>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</si>
  <si>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</si>
  <si>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</si>
  <si>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</si>
  <si>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</si>
  <si>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</si>
  <si>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</si>
  <si>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</si>
  <si>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</si>
  <si>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</si>
  <si>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</si>
  <si>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</si>
  <si>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</si>
  <si>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</si>
  <si>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</si>
  <si>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</si>
  <si>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</si>
  <si>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</si>
  <si>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</si>
  <si>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</si>
  <si>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</si>
  <si>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</si>
  <si>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</si>
  <si>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</si>
  <si>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</si>
  <si>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</si>
  <si>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</si>
  <si>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</si>
  <si>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</si>
  <si>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</si>
  <si>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</si>
  <si>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</si>
  <si>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</si>
  <si>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</si>
  <si>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</si>
  <si>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</si>
  <si>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</si>
  <si>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</si>
  <si>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</si>
  <si>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</si>
  <si>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</si>
  <si>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</si>
  <si>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</si>
  <si>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</si>
  <si>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</si>
  <si>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</si>
  <si>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</si>
  <si>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</si>
  <si>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</si>
  <si>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</si>
  <si>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</si>
  <si>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</si>
  <si>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</si>
  <si>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</si>
  <si>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</si>
  <si>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</si>
  <si>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</si>
  <si>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</si>
  <si>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</si>
  <si>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</si>
  <si>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</si>
  <si>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</si>
  <si>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</si>
  <si>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</si>
  <si>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</si>
  <si>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</si>
  <si>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</si>
  <si>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</si>
  <si>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</si>
  <si>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</si>
  <si>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</si>
  <si>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</si>
  <si>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</si>
  <si>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</si>
  <si>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</si>
  <si>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</si>
  <si>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</si>
  <si>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</si>
  <si>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</si>
  <si>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</si>
  <si>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</si>
  <si>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</si>
  <si>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</si>
  <si>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</si>
  <si>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</si>
  <si>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</si>
  <si>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</si>
  <si>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</si>
  <si>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</si>
  <si>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</si>
  <si>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</si>
  <si>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</si>
  <si>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</si>
  <si>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</si>
  <si>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</si>
  <si>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</si>
  <si>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</si>
  <si>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</si>
  <si>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</si>
  <si>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</si>
  <si>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</si>
  <si>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</si>
  <si>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</si>
  <si>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</si>
  <si>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</si>
  <si>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</si>
  <si>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</si>
  <si>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</si>
  <si>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</si>
  <si>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</si>
  <si>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</si>
  <si>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</si>
  <si>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</si>
  <si>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</si>
  <si>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</si>
  <si>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</si>
  <si>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</si>
  <si>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</si>
  <si>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</si>
  <si>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</si>
  <si>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</si>
  <si>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</si>
  <si>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</si>
  <si>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</si>
  <si>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</si>
  <si>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</si>
  <si>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</si>
  <si>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</si>
  <si>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</si>
  <si>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</si>
  <si>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</si>
  <si>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</si>
  <si>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</si>
  <si>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</si>
  <si>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</si>
  <si>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</si>
  <si>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</si>
  <si>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</si>
  <si>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</si>
  <si>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</si>
  <si>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</si>
  <si>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</si>
  <si>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</si>
  <si>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</si>
  <si>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</si>
  <si>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</si>
  <si>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</si>
  <si>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</si>
  <si>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</si>
  <si>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</si>
  <si>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</si>
  <si>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</si>
  <si>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</si>
  <si>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</si>
  <si>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</si>
  <si>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</si>
  <si>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</si>
  <si>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</si>
  <si>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</si>
  <si>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</si>
  <si>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</si>
  <si>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</si>
  <si>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</si>
  <si>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</si>
  <si>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</si>
  <si>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</si>
  <si>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</si>
  <si>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</si>
  <si>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</si>
  <si>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</si>
  <si>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</si>
  <si>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</si>
  <si>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</si>
  <si>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</si>
  <si>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</si>
  <si>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</si>
  <si>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</si>
  <si>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</si>
  <si>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</si>
  <si>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</si>
  <si>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</si>
  <si>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</si>
  <si>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</si>
  <si>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</si>
  <si>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</si>
  <si>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</si>
  <si>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</si>
  <si>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</si>
  <si>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</si>
  <si>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</si>
  <si>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</si>
  <si>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</si>
  <si>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</si>
  <si>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</si>
  <si>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</si>
  <si>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</si>
  <si>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</si>
  <si>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</si>
  <si>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</si>
  <si>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</si>
  <si>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</si>
  <si>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</si>
  <si>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</si>
  <si>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</si>
  <si>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</si>
  <si>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</si>
  <si>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</si>
  <si>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</si>
  <si>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</si>
  <si>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</si>
  <si>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</si>
  <si>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</si>
  <si>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</si>
  <si>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</si>
  <si>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</si>
  <si>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</si>
  <si>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</si>
  <si>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</si>
  <si>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</si>
  <si>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</si>
  <si>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</si>
  <si>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</si>
  <si>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</si>
  <si>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</si>
  <si>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</si>
  <si>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</si>
  <si>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</si>
  <si>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</si>
  <si>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</si>
  <si>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</si>
  <si>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</si>
  <si>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</si>
  <si>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</si>
  <si>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</si>
  <si>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</si>
  <si>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</si>
  <si>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</si>
  <si>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</si>
  <si>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</si>
  <si>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</si>
  <si>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</si>
  <si>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</si>
  <si>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</si>
  <si>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</si>
  <si>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</si>
  <si>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</si>
  <si>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</si>
  <si>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</si>
  <si>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</si>
  <si>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</si>
  <si>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</si>
  <si>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</si>
  <si>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</si>
  <si>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</si>
  <si>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</si>
  <si>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</si>
  <si>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</si>
  <si>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</si>
  <si>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</si>
  <si>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</si>
  <si>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</si>
  <si>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</si>
  <si>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</si>
  <si>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</si>
  <si>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</si>
  <si>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</si>
  <si>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</si>
  <si>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</si>
  <si>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</si>
  <si>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</si>
  <si>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</si>
  <si>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</si>
  <si>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</si>
  <si>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</si>
  <si>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</si>
  <si>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</si>
  <si>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</si>
  <si>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</si>
  <si>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</si>
  <si>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</si>
  <si>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</si>
  <si>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</si>
  <si>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</si>
  <si>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</si>
  <si>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</si>
  <si>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</si>
  <si>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</si>
  <si>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</si>
  <si>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</si>
  <si>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</si>
  <si>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</si>
  <si>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</si>
  <si>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</si>
  <si>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</si>
  <si>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</si>
  <si>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</si>
  <si>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</si>
  <si>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</si>
  <si>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</si>
  <si>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</si>
  <si>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</si>
  <si>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</si>
  <si>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</si>
  <si>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</si>
  <si>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</si>
  <si>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</si>
  <si>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</si>
  <si>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</si>
  <si>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</si>
  <si>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</si>
  <si>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</si>
  <si>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</si>
  <si>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</si>
  <si>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</si>
  <si>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</si>
  <si>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</si>
  <si>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</si>
  <si>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</si>
  <si>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</si>
  <si>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</si>
  <si>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</si>
  <si>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</si>
  <si>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</si>
  <si>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</si>
  <si>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</si>
  <si>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</si>
  <si>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</si>
  <si>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</si>
  <si>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</si>
  <si>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</si>
  <si>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</si>
  <si>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</si>
  <si>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</si>
  <si>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</si>
  <si>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</si>
  <si>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</si>
  <si>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</si>
  <si>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</si>
  <si>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</si>
  <si>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</si>
  <si>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</si>
  <si>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</si>
  <si>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</si>
  <si>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</si>
  <si>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</si>
  <si>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</si>
  <si>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</si>
  <si>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</si>
  <si>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</si>
  <si>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</si>
  <si>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</si>
  <si>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</si>
  <si>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</si>
  <si>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</si>
  <si>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</si>
  <si>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</si>
  <si>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</si>
  <si>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</si>
  <si>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</si>
  <si>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</si>
  <si>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</si>
  <si>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</si>
  <si>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</si>
  <si>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</si>
  <si>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</si>
  <si>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</si>
  <si>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</si>
  <si>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</si>
  <si>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</si>
  <si>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</si>
  <si>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</si>
  <si>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</si>
  <si>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</si>
  <si>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</si>
  <si>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</si>
  <si>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</si>
  <si>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</si>
  <si>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</si>
  <si>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</si>
  <si>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</si>
  <si>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</si>
  <si>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</si>
  <si>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</si>
  <si>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</si>
  <si>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</si>
  <si>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</si>
  <si>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</si>
  <si>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</si>
  <si>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</si>
  <si>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</si>
  <si>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</si>
  <si>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</si>
  <si>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</si>
  <si>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</si>
  <si>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</si>
  <si>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</si>
  <si>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</si>
  <si>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</si>
  <si>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</si>
  <si>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</si>
  <si>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</si>
  <si>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</si>
  <si>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</si>
  <si>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</si>
  <si>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</si>
  <si>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</si>
  <si>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</si>
  <si>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</si>
  <si>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</si>
  <si>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</si>
  <si>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</si>
  <si>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</si>
  <si>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</si>
  <si>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</si>
  <si>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</si>
  <si>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</si>
  <si>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</si>
  <si>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</si>
  <si>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</si>
  <si>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</si>
  <si>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</si>
  <si>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</si>
  <si>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</si>
  <si>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</si>
  <si>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</si>
  <si>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</si>
  <si>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</si>
  <si>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</si>
  <si>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</si>
  <si>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</si>
  <si>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</si>
  <si>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</si>
  <si>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</si>
  <si>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</si>
  <si>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</si>
  <si>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</si>
  <si>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</si>
  <si>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</si>
  <si>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</si>
  <si>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</si>
  <si>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</si>
  <si>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</si>
  <si>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</si>
  <si>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</si>
  <si>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</si>
  <si>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</si>
  <si>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</si>
  <si>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</si>
  <si>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</si>
  <si>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</si>
  <si>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</si>
  <si>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</si>
  <si>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</si>
  <si>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</si>
  <si>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</si>
  <si>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</si>
  <si>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</si>
  <si>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</si>
  <si>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</si>
  <si>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</si>
  <si>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</si>
  <si>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</si>
  <si>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</si>
  <si>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</si>
  <si>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</si>
  <si>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</si>
  <si>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</si>
  <si>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</si>
  <si>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</si>
  <si>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</si>
  <si>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</si>
  <si>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</si>
  <si>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</si>
  <si>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</si>
  <si>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</si>
  <si>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</si>
  <si>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</si>
  <si>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</si>
  <si>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</si>
  <si>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</si>
  <si>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</si>
  <si>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</si>
  <si>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</si>
  <si>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</si>
  <si>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</si>
  <si>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</si>
  <si>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</si>
  <si>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</si>
  <si>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</si>
  <si>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</si>
  <si>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</si>
  <si>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</si>
  <si>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</si>
  <si>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</si>
  <si>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</si>
  <si>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</si>
  <si>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</si>
  <si>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</si>
  <si>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</si>
  <si>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</si>
  <si>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</si>
  <si>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</si>
  <si>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</si>
  <si>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</si>
  <si>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</si>
  <si>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</si>
  <si>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</si>
  <si>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</si>
  <si>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</si>
  <si>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</si>
  <si>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</si>
  <si>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</si>
  <si>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</si>
  <si>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</si>
  <si>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</si>
  <si>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</si>
  <si>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</si>
  <si>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</si>
  <si>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</si>
  <si>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</si>
  <si>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</si>
  <si>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</si>
  <si>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</si>
  <si>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</si>
  <si>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</si>
  <si>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</si>
  <si>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</si>
  <si>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</si>
  <si>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</si>
  <si>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</si>
  <si>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</si>
  <si>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</si>
  <si>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</si>
  <si>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</si>
  <si>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</si>
  <si>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</si>
  <si>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</si>
  <si>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</si>
  <si>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</si>
  <si>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</si>
  <si>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</si>
  <si>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</si>
  <si>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</si>
  <si>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</si>
  <si>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</si>
  <si>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</si>
  <si>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</si>
  <si>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</si>
  <si>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</si>
  <si>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</si>
  <si>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</si>
  <si>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</si>
  <si>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</si>
  <si>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</si>
  <si>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</si>
  <si>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</si>
  <si>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</si>
  <si>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</si>
  <si>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</si>
  <si>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</si>
  <si>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</si>
  <si>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</si>
  <si>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</si>
  <si>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</si>
  <si>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</si>
  <si>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</si>
  <si>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</si>
  <si>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</si>
  <si>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</si>
  <si>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</si>
  <si>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</si>
  <si>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</si>
  <si>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</si>
  <si>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</si>
  <si>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</si>
  <si>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</si>
  <si>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</si>
  <si>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</si>
  <si>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</si>
  <si>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</si>
  <si>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</si>
  <si>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</si>
  <si>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</si>
  <si>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</si>
  <si>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</si>
  <si>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</si>
  <si>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</si>
  <si>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</si>
  <si>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</si>
  <si>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</si>
  <si>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</si>
  <si>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</si>
  <si>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</si>
  <si>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</si>
  <si>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</si>
  <si>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</si>
  <si>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</si>
  <si>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</si>
  <si>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</si>
  <si>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</si>
  <si>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</si>
  <si>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</si>
  <si>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</si>
  <si>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</si>
  <si>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</si>
  <si>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</si>
  <si>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</si>
  <si>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</si>
  <si>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</si>
  <si>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</si>
  <si>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</si>
  <si>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</si>
  <si>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</si>
  <si>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</si>
  <si>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</si>
  <si>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</si>
  <si>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</si>
  <si>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</si>
  <si>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</si>
  <si>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</si>
  <si>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</si>
  <si>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</si>
  <si>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</si>
  <si>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</si>
  <si>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</si>
  <si>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</si>
  <si>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</si>
  <si>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</si>
  <si>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</si>
  <si>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</si>
  <si>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</si>
  <si>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</si>
  <si>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</si>
  <si>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</si>
  <si>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</si>
  <si>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</si>
  <si>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</si>
  <si>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</si>
  <si>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</si>
  <si>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</si>
  <si>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</si>
  <si>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</si>
  <si>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</si>
  <si>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</si>
  <si>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</si>
  <si>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</si>
  <si>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</si>
  <si>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</si>
  <si>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</si>
  <si>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</si>
  <si>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</si>
  <si>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</si>
  <si>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</si>
  <si>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</si>
  <si>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</si>
  <si>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</si>
  <si>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</si>
  <si>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</si>
  <si>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</si>
  <si>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</si>
  <si>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</si>
  <si>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</si>
  <si>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</si>
  <si>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</si>
  <si>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</si>
  <si>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</si>
  <si>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</si>
  <si>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</si>
  <si>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</si>
  <si>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</si>
  <si>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</si>
  <si>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</si>
  <si>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</si>
  <si>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</si>
  <si>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</si>
  <si>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</si>
  <si>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</si>
  <si>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</si>
  <si>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</si>
  <si>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</si>
  <si>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</si>
  <si>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</si>
  <si>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</si>
  <si>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</si>
  <si>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</si>
  <si>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</si>
  <si>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</si>
  <si>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</si>
  <si>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</si>
  <si>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</si>
  <si>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</si>
  <si>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</si>
  <si>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</si>
  <si>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</si>
  <si>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</si>
  <si>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</si>
  <si>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</si>
  <si>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</si>
  <si>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</si>
  <si>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</si>
  <si>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</si>
  <si>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</si>
  <si>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</si>
  <si>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</si>
  <si>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</si>
  <si>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</si>
  <si>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</si>
  <si>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</si>
  <si>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</si>
  <si>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</si>
  <si>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</si>
  <si>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</si>
  <si>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</si>
  <si>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</si>
  <si>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</si>
  <si>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</si>
  <si>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</si>
  <si>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</si>
  <si>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</si>
  <si>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</si>
  <si>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</si>
  <si>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</si>
  <si>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</si>
  <si>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</si>
  <si>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</si>
  <si>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</si>
  <si>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</si>
  <si>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</si>
  <si>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</si>
  <si>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</si>
  <si>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</si>
  <si>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</si>
  <si>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</si>
  <si>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</si>
  <si>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</si>
  <si>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</si>
  <si>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</si>
  <si>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</si>
  <si>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</si>
  <si>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</si>
  <si>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</si>
  <si>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</si>
  <si>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</si>
  <si>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</si>
  <si>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</si>
  <si>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</si>
  <si>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</si>
  <si>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</si>
  <si>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</si>
  <si>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</si>
  <si>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</si>
  <si>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</si>
  <si>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</si>
  <si>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</si>
  <si>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</si>
  <si>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</si>
  <si>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</si>
  <si>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</si>
  <si>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</si>
  <si>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</si>
  <si>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</si>
  <si>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</si>
  <si>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</si>
  <si>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</si>
  <si>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</si>
  <si>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</si>
  <si>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</si>
  <si>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</si>
  <si>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</si>
  <si>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</si>
  <si>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</si>
  <si>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</si>
  <si>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</si>
  <si>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</si>
  <si>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</si>
  <si>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</si>
  <si>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</si>
  <si>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</si>
  <si>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</si>
  <si>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</si>
  <si>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</si>
  <si>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</si>
  <si>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</si>
  <si>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</si>
  <si>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</si>
  <si>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</si>
  <si>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</si>
  <si>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</si>
  <si>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</si>
  <si>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</si>
  <si>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</si>
  <si>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</si>
  <si>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</si>
  <si>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</si>
  <si>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</si>
  <si>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</si>
  <si>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</si>
  <si>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</si>
  <si>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</si>
  <si>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</si>
  <si>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</si>
  <si>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</si>
  <si>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</si>
  <si>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</si>
  <si>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</si>
  <si>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</si>
  <si>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</si>
  <si>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</si>
  <si>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</si>
  <si>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</si>
  <si>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</si>
  <si>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</si>
  <si>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</si>
  <si>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</si>
  <si>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</si>
  <si>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</si>
  <si>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</si>
  <si>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</si>
  <si>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</si>
  <si>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</si>
  <si>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</si>
  <si>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</si>
  <si>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</si>
  <si>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</si>
  <si>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</si>
  <si>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</si>
  <si>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</si>
  <si>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</si>
  <si>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</si>
  <si>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</si>
  <si>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</si>
  <si>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</si>
  <si>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</si>
  <si>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</si>
  <si>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</si>
  <si>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</si>
  <si>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</si>
  <si>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</si>
  <si>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</si>
  <si>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</si>
  <si>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</si>
  <si>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</si>
  <si>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</si>
  <si>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</si>
  <si>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</si>
  <si>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</si>
  <si>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</si>
  <si>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</si>
  <si>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</si>
  <si>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</si>
  <si>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</si>
  <si>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</si>
  <si>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</si>
  <si>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</si>
  <si>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</si>
  <si>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</si>
  <si>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</si>
  <si>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</si>
  <si>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</si>
  <si>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</si>
  <si>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</si>
  <si>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</si>
  <si>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</si>
  <si>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</si>
  <si>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</si>
  <si>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</si>
  <si>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</si>
  <si>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</si>
  <si>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</si>
  <si>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</si>
  <si>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</si>
  <si>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</si>
  <si>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</si>
  <si>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</si>
  <si>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</si>
  <si>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</si>
  <si>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</si>
  <si>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</si>
  <si>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</si>
  <si>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</si>
  <si>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</si>
  <si>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</si>
  <si>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</si>
  <si>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</si>
  <si>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</si>
  <si>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</si>
  <si>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</si>
  <si>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</si>
  <si>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</si>
  <si>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</si>
  <si>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</si>
  <si>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</si>
  <si>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</si>
  <si>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</si>
  <si>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</si>
  <si>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</si>
  <si>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</si>
  <si>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</si>
  <si>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</si>
  <si>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</si>
  <si>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</si>
  <si>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</si>
  <si>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</si>
  <si>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</si>
  <si>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</si>
  <si>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</si>
  <si>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</si>
  <si>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</si>
  <si>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</si>
  <si>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</si>
  <si>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</si>
  <si>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</si>
  <si>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</si>
  <si>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</si>
  <si>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</si>
  <si>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</si>
  <si>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</si>
  <si>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</si>
  <si>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</si>
  <si>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</si>
  <si>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</si>
  <si>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</si>
  <si>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</si>
  <si>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</si>
  <si>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</si>
  <si>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</si>
  <si>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</si>
  <si>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</si>
  <si>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</si>
  <si>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</si>
  <si>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</si>
  <si>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</si>
  <si>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</si>
  <si>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</si>
  <si>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</si>
  <si>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</si>
  <si>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</si>
  <si>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</si>
  <si>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</si>
  <si>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</si>
  <si>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</si>
  <si>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</si>
  <si>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</si>
  <si>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</si>
  <si>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</si>
  <si>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</si>
  <si>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</si>
  <si>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</si>
  <si>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</si>
  <si>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</si>
  <si>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</si>
  <si>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</si>
  <si>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</si>
  <si>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</si>
  <si>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</si>
  <si>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</si>
  <si>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</si>
  <si>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</si>
  <si>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</si>
  <si>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</si>
  <si>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</si>
  <si>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</si>
  <si>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</si>
  <si>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</si>
  <si>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</si>
  <si>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</si>
  <si>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</si>
  <si>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</si>
  <si>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</si>
  <si>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</si>
  <si>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</si>
  <si>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</si>
  <si>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</si>
  <si>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</si>
  <si>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</si>
  <si>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</si>
  <si>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</si>
  <si>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</si>
  <si>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</si>
  <si>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</si>
  <si>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</si>
  <si>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</si>
  <si>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</si>
  <si>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</si>
  <si>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</si>
  <si>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</si>
  <si>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</si>
  <si>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</si>
  <si>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</si>
  <si>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</si>
  <si>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</si>
  <si>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</si>
  <si>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</si>
  <si>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</si>
  <si>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</si>
  <si>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</si>
  <si>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</si>
  <si>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</si>
  <si>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</si>
  <si>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</si>
  <si>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</si>
  <si>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</si>
  <si>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</si>
  <si>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</si>
  <si>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</si>
  <si>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</si>
  <si>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</si>
  <si>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</si>
  <si>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</si>
  <si>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</si>
  <si>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</si>
  <si>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</si>
  <si>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</si>
  <si>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</si>
  <si>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</si>
  <si>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</si>
  <si>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</si>
  <si>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</si>
  <si>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</si>
  <si>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</si>
  <si>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</si>
  <si>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</si>
  <si>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</si>
  <si>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</si>
  <si>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</si>
  <si>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</si>
  <si>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</si>
  <si>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</si>
  <si>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</si>
  <si>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</si>
  <si>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</si>
  <si>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</si>
  <si>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</si>
  <si>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</si>
  <si>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</si>
  <si>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</si>
  <si>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</si>
  <si>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</si>
  <si>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</si>
  <si>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</si>
  <si>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</si>
  <si>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</si>
  <si>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</si>
  <si>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</si>
  <si>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</si>
  <si>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</si>
  <si>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</si>
  <si>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</si>
  <si>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</si>
  <si>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</si>
  <si>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</si>
  <si>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</si>
  <si>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</si>
  <si>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</si>
  <si>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</si>
  <si>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</si>
  <si>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</si>
  <si>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</si>
  <si>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</si>
  <si>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</si>
  <si>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</si>
  <si>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</si>
  <si>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</si>
  <si>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</si>
  <si>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</si>
  <si>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</si>
  <si>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</si>
  <si>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</si>
  <si>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</si>
  <si>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</si>
  <si>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</si>
  <si>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</si>
  <si>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</si>
  <si>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</si>
  <si>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</si>
  <si>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</si>
  <si>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</si>
  <si>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</si>
  <si>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</si>
  <si>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</si>
  <si>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</si>
  <si>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</si>
  <si>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</si>
  <si>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</si>
  <si>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</si>
  <si>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</si>
  <si>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</si>
  <si>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</si>
  <si>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</si>
  <si>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</si>
  <si>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</si>
  <si>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</si>
  <si>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</si>
  <si>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</si>
  <si>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</si>
  <si>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</si>
  <si>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</si>
  <si>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</si>
  <si>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</si>
  <si>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</si>
  <si>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</si>
  <si>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</si>
  <si>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</si>
  <si>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</si>
  <si>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</si>
  <si>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</si>
  <si>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</si>
  <si>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</si>
  <si>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</si>
  <si>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</si>
  <si>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</si>
  <si>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</si>
  <si>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</si>
  <si>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</si>
  <si>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</si>
  <si>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</si>
  <si>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</si>
  <si>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</si>
  <si>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</si>
  <si>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</si>
  <si>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</si>
  <si>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</si>
  <si>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</si>
  <si>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</si>
  <si>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</si>
  <si>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</si>
  <si>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</si>
  <si>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</si>
  <si>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</si>
  <si>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</si>
  <si>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</si>
  <si>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</si>
  <si>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</si>
  <si>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</si>
  <si>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</si>
  <si>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</si>
  <si>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</si>
  <si>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</si>
  <si>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</si>
  <si>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</si>
  <si>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</si>
  <si>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</si>
  <si>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</si>
  <si>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</si>
  <si>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</si>
  <si>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</si>
  <si>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</si>
  <si>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</si>
  <si>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</si>
  <si>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</si>
  <si>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</si>
  <si>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</si>
  <si>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</si>
  <si>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</si>
  <si>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</si>
  <si>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</si>
  <si>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</si>
  <si>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</si>
  <si>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</si>
  <si>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</si>
  <si>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</si>
  <si>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</si>
  <si>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</si>
  <si>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</si>
  <si>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</si>
  <si>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</si>
  <si>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</si>
  <si>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</si>
  <si>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</si>
  <si>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</si>
  <si>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</si>
  <si>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</si>
  <si>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</si>
  <si>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</si>
  <si>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</si>
  <si>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</si>
  <si>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</si>
  <si>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</si>
  <si>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</si>
  <si>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</si>
  <si>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</si>
  <si>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</si>
  <si>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</si>
  <si>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</si>
  <si>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</si>
  <si>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</si>
  <si>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</si>
  <si>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</si>
  <si>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</si>
  <si>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</si>
  <si>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</si>
  <si>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</si>
  <si>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</si>
  <si>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</si>
  <si>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</si>
  <si>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</si>
  <si>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</si>
  <si>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</si>
  <si>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</si>
  <si>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</si>
  <si>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</si>
  <si>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</si>
  <si>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</si>
  <si>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</si>
  <si>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</si>
  <si>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</si>
  <si>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</si>
  <si>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</si>
  <si>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</si>
  <si>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</si>
  <si>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</si>
  <si>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</si>
  <si>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</si>
  <si>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</si>
  <si>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</si>
  <si>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</si>
  <si>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</si>
  <si>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</si>
  <si>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</si>
  <si>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</si>
  <si>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</si>
  <si>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</si>
  <si>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</si>
  <si>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</si>
  <si>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</si>
  <si>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</si>
  <si>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</si>
  <si>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</si>
  <si>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</si>
  <si>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</si>
  <si>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</si>
  <si>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</si>
  <si>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</si>
  <si>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</si>
  <si>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</si>
  <si>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</si>
  <si>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</si>
  <si>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</si>
  <si>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</si>
  <si>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</si>
  <si>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</si>
  <si>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</si>
  <si>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</si>
  <si>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</si>
  <si>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</si>
  <si>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</si>
  <si>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</si>
  <si>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</si>
  <si>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</si>
  <si>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</si>
  <si>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</si>
  <si>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</si>
  <si>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</si>
  <si>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</si>
  <si>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</si>
  <si>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</si>
  <si>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</si>
  <si>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</si>
  <si>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</si>
  <si>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</si>
  <si>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</si>
  <si>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</si>
  <si>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</si>
  <si>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</si>
  <si>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</si>
  <si>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</si>
  <si>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</si>
  <si>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</si>
  <si>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</si>
  <si>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</si>
  <si>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</si>
  <si>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</si>
  <si>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</si>
  <si>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</si>
  <si>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</si>
  <si>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</si>
  <si>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</si>
  <si>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</si>
  <si>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</si>
  <si>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</si>
  <si>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</si>
  <si>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</si>
  <si>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</si>
  <si>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</si>
  <si>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</si>
  <si>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</si>
  <si>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</si>
  <si>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</si>
  <si>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</si>
  <si>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</si>
  <si>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</si>
  <si>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</si>
  <si>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</si>
  <si>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</si>
  <si>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</si>
  <si>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</si>
  <si>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</si>
  <si>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</si>
  <si>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</si>
  <si>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</si>
  <si>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</si>
  <si>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</si>
  <si>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</si>
  <si>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</si>
  <si>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</si>
  <si>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</si>
  <si>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</si>
  <si>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</si>
  <si>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</si>
  <si>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</si>
  <si>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</si>
  <si>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</si>
  <si>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</si>
  <si>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</si>
  <si>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</si>
  <si>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</si>
  <si>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</si>
  <si>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</si>
  <si>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</si>
  <si>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</si>
  <si>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</si>
  <si>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</si>
  <si>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</si>
  <si>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</si>
  <si>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</si>
  <si>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</si>
  <si>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</si>
  <si>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</si>
  <si>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</si>
  <si>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</si>
  <si>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</si>
  <si>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</si>
  <si>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</si>
  <si>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</si>
  <si>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</si>
  <si>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</si>
  <si>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</si>
  <si>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</si>
  <si>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</si>
  <si>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</si>
  <si>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</si>
  <si>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</si>
  <si>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</si>
  <si>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</si>
  <si>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</si>
  <si>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</si>
  <si>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</si>
  <si>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</si>
  <si>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</si>
  <si>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</si>
  <si>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</si>
  <si>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</si>
  <si>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</si>
  <si>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</si>
  <si>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</si>
  <si>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</si>
  <si>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</si>
  <si>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</si>
  <si>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</si>
  <si>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</si>
  <si>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</si>
  <si>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</si>
  <si>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</si>
  <si>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</si>
  <si>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</si>
  <si>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</si>
  <si>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</si>
  <si>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</si>
  <si>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</si>
  <si>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</si>
  <si>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</si>
  <si>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</si>
  <si>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</si>
  <si>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</si>
  <si>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</si>
  <si>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</si>
  <si>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</si>
  <si>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</si>
  <si>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</si>
  <si>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</si>
  <si>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</si>
  <si>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</si>
  <si>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</si>
  <si>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</si>
  <si>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</si>
  <si>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</si>
  <si>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</si>
  <si>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</si>
  <si>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</si>
  <si>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</si>
  <si>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</si>
  <si>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</si>
  <si>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</si>
  <si>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</si>
  <si>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</si>
  <si>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</si>
  <si>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</si>
  <si>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</si>
  <si>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</si>
  <si>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</si>
  <si>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</si>
  <si>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</si>
  <si>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</si>
  <si>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</si>
  <si>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</si>
  <si>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</si>
  <si>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</si>
  <si>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</si>
  <si>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</si>
  <si>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</si>
  <si>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</si>
  <si>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</si>
  <si>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</si>
  <si>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</si>
  <si>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</si>
  <si>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</si>
  <si>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</si>
  <si>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</si>
  <si>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</si>
  <si>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</si>
  <si>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</si>
  <si>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</si>
  <si>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</si>
  <si>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</si>
  <si>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</si>
  <si>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</si>
  <si>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</si>
  <si>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</si>
  <si>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</si>
  <si>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</si>
  <si>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</si>
  <si>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</si>
  <si>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</si>
  <si>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</si>
  <si>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</si>
  <si>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</si>
  <si>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</si>
  <si>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</si>
  <si>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</si>
  <si>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</si>
  <si>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</si>
  <si>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</si>
  <si>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</si>
  <si>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</si>
  <si>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</si>
  <si>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</si>
  <si>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</si>
  <si>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</si>
  <si>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</si>
  <si>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</si>
  <si>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</si>
  <si>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</si>
  <si>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</si>
  <si>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</si>
  <si>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</si>
  <si>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</si>
  <si>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</si>
  <si>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</si>
  <si>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</si>
  <si>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</si>
  <si>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</si>
  <si>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</si>
  <si>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</si>
  <si>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</si>
  <si>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</si>
  <si>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</si>
  <si>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</si>
  <si>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</si>
  <si>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</si>
  <si>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</si>
  <si>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</si>
  <si>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</si>
  <si>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</si>
  <si>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</si>
  <si>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</si>
  <si>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</si>
  <si>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</si>
  <si>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</si>
  <si>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</si>
  <si>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</si>
  <si>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</si>
  <si>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</si>
  <si>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</si>
  <si>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</si>
  <si>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</si>
  <si>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</si>
  <si>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</si>
  <si>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</si>
  <si>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</si>
  <si>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</si>
  <si>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</si>
  <si>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</si>
  <si>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</si>
  <si>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</si>
  <si>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</si>
  <si>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</si>
  <si>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</si>
  <si>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</si>
  <si>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</si>
  <si>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</si>
  <si>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</si>
  <si>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</si>
  <si>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</si>
  <si>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</si>
  <si>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</si>
  <si>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</si>
  <si>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</si>
  <si>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</si>
  <si>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</si>
  <si>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</si>
  <si>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</si>
  <si>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</si>
  <si>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</si>
  <si>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</si>
  <si>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</si>
  <si>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</si>
  <si>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</si>
  <si>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</si>
  <si>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</si>
  <si>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</si>
  <si>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</si>
  <si>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</si>
  <si>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</si>
  <si>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</si>
  <si>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</si>
  <si>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</si>
  <si>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</si>
  <si>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</si>
  <si>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</si>
  <si>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</si>
  <si>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</si>
  <si>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</si>
  <si>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</si>
  <si>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</si>
  <si>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</si>
  <si>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</si>
  <si>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</si>
  <si>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</si>
  <si>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</si>
  <si>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</si>
  <si>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</si>
  <si>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</si>
  <si>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</si>
  <si>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</si>
  <si>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</si>
  <si>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</si>
  <si>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</si>
  <si>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</si>
  <si>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</si>
  <si>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</si>
  <si>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</si>
  <si>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</si>
  <si>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</si>
  <si>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</si>
  <si>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</si>
  <si>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</si>
  <si>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</si>
  <si>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</si>
  <si>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</si>
  <si>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</si>
  <si>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</si>
  <si>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</si>
  <si>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</si>
  <si>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</si>
  <si>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</si>
  <si>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</si>
  <si>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</si>
  <si>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</si>
  <si>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</si>
  <si>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</si>
  <si>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</si>
  <si>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</si>
  <si>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</si>
  <si>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</si>
  <si>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</si>
  <si>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</si>
  <si>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</si>
  <si>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</si>
  <si>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</si>
  <si>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</si>
  <si>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</si>
  <si>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</si>
  <si>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</si>
  <si>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</si>
  <si>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</si>
  <si>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</si>
  <si>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</si>
  <si>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</si>
  <si>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</si>
  <si>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</si>
  <si>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</si>
  <si>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</si>
  <si>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</si>
  <si>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</si>
  <si>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</si>
  <si>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</si>
  <si>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</si>
  <si>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</si>
  <si>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</si>
  <si>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</si>
  <si>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</si>
  <si>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</si>
  <si>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</si>
  <si>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</si>
  <si>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</si>
  <si>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</si>
  <si>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</si>
  <si>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</si>
  <si>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</si>
  <si>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</si>
  <si>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</si>
  <si>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</si>
  <si>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</si>
  <si>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</si>
  <si>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</si>
  <si>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</si>
  <si>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</si>
  <si>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</si>
  <si>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</si>
  <si>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</si>
  <si>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</si>
  <si>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</si>
  <si>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</si>
  <si>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</si>
  <si>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</si>
  <si>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</si>
  <si>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</si>
  <si>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</si>
  <si>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</si>
  <si>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</si>
  <si>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</si>
  <si>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</si>
  <si>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</si>
  <si>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</si>
  <si>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</si>
  <si>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</si>
  <si>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</si>
  <si>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</si>
  <si>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</si>
  <si>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</si>
  <si>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</si>
  <si>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</si>
  <si>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</si>
  <si>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</si>
  <si>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</si>
  <si>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</si>
  <si>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</si>
  <si>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</si>
  <si>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</si>
  <si>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</si>
  <si>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</si>
  <si>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</si>
  <si>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</si>
  <si>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</si>
  <si>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</si>
  <si>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</si>
  <si>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</si>
  <si>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</si>
  <si>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</si>
  <si>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</si>
  <si>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</si>
  <si>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</si>
  <si>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</si>
  <si>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</si>
  <si>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</si>
  <si>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</si>
  <si>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</si>
  <si>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</si>
  <si>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</si>
  <si>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</si>
  <si>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</si>
  <si>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</si>
  <si>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</si>
  <si>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</si>
  <si>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</si>
  <si>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</si>
  <si>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</si>
  <si>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</si>
  <si>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</si>
  <si>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</si>
  <si>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</si>
  <si>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</si>
  <si>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</si>
  <si>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</si>
  <si>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</si>
  <si>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</si>
  <si>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</si>
  <si>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</si>
  <si>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</si>
  <si>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</si>
  <si>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</si>
  <si>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</si>
  <si>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</si>
  <si>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</si>
  <si>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</si>
  <si>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</si>
  <si>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</si>
  <si>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</si>
  <si>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</si>
  <si>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</si>
  <si>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</si>
  <si>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</si>
  <si>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</si>
  <si>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</si>
  <si>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</si>
  <si>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</si>
  <si>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</si>
  <si>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</si>
  <si>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</si>
  <si>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</si>
  <si>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</si>
  <si>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</si>
  <si>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</si>
  <si>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</si>
  <si>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</si>
  <si>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</si>
  <si>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</si>
  <si>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</si>
  <si>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</si>
  <si>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</si>
  <si>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</si>
  <si>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</si>
  <si>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</si>
  <si>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</si>
  <si>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</si>
  <si>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</si>
  <si>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</si>
  <si>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</si>
  <si>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</si>
  <si>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</si>
  <si>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</si>
  <si>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</si>
  <si>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</si>
  <si>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</si>
  <si>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</si>
  <si>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</si>
  <si>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</si>
  <si>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</si>
  <si>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</si>
  <si>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</si>
  <si>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</si>
  <si>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</si>
  <si>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</si>
  <si>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</si>
  <si>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</si>
  <si>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</si>
  <si>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</si>
  <si>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</si>
  <si>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</si>
  <si>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</si>
  <si>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</si>
  <si>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</si>
  <si>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</si>
  <si>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</si>
  <si>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</si>
  <si>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</si>
  <si>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</si>
  <si>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</si>
  <si>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</si>
  <si>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</si>
  <si>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</si>
  <si>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</si>
  <si>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</si>
  <si>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</si>
  <si>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</si>
  <si>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</si>
  <si>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</si>
  <si>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</si>
  <si>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</si>
  <si>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</si>
  <si>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</si>
  <si>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</si>
  <si>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</si>
  <si>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</si>
  <si>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</si>
  <si>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</si>
  <si>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</si>
  <si>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</si>
  <si>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</si>
  <si>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</si>
  <si>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</si>
  <si>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</si>
  <si>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</si>
  <si>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</si>
  <si>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</si>
  <si>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</si>
  <si>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</si>
  <si>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</si>
  <si>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</si>
  <si>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</si>
  <si>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</si>
  <si>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</si>
  <si>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</si>
  <si>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</si>
  <si>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</si>
  <si>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</si>
  <si>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</si>
  <si>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</si>
  <si>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</si>
  <si>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</si>
  <si>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</si>
  <si>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</si>
  <si>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</si>
  <si>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</si>
  <si>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</si>
  <si>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</si>
  <si>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</si>
  <si>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</si>
  <si>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</si>
  <si>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</si>
  <si>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</si>
  <si>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</si>
  <si>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</si>
  <si>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</si>
  <si>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</si>
  <si>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</si>
  <si>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</si>
  <si>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</si>
  <si>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</si>
  <si>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</si>
  <si>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</si>
  <si>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</si>
  <si>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</si>
  <si>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</si>
  <si>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</si>
  <si>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</si>
  <si>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</si>
  <si>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</si>
  <si>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</si>
  <si>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</si>
  <si>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</si>
  <si>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</si>
  <si>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</si>
  <si>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</si>
  <si>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</si>
  <si>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</si>
  <si>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</si>
  <si>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</si>
  <si>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</si>
  <si>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</si>
  <si>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</si>
  <si>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</si>
  <si>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</si>
  <si>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</si>
  <si>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</si>
  <si>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</si>
  <si>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</si>
  <si>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</si>
  <si>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</si>
  <si>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</si>
  <si>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</si>
  <si>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</si>
  <si>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</si>
  <si>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</si>
  <si>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</si>
  <si>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</si>
  <si>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</si>
  <si>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</si>
  <si>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</si>
  <si>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</si>
  <si>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</si>
  <si>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</si>
  <si>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</si>
  <si>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</si>
  <si>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</si>
  <si>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</si>
  <si>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</si>
  <si>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</si>
  <si>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</si>
  <si>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</si>
  <si>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</si>
  <si>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</si>
  <si>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</si>
  <si>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</si>
  <si>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</si>
  <si>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</si>
  <si>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</si>
  <si>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</si>
  <si>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</si>
  <si>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</si>
  <si>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</si>
  <si>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</si>
  <si>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</si>
  <si>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</si>
  <si>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</si>
  <si>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</si>
  <si>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</si>
  <si>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</si>
  <si>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</si>
  <si>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</si>
  <si>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</si>
  <si>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</si>
  <si>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</si>
  <si>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</si>
  <si>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</si>
  <si>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</si>
  <si>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</si>
  <si>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</si>
  <si>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</si>
  <si>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</si>
  <si>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</si>
  <si>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</si>
  <si>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</si>
  <si>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</si>
  <si>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</si>
  <si>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</si>
  <si>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</si>
  <si>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</si>
  <si>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</si>
  <si>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</si>
  <si>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</si>
  <si>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</si>
  <si>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</si>
  <si>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</si>
  <si>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</si>
  <si>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</si>
  <si>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</si>
  <si>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</si>
  <si>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</si>
  <si>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</si>
  <si>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</si>
  <si>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</si>
  <si>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</si>
  <si>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</si>
  <si>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</si>
  <si>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</si>
  <si>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</si>
  <si>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</si>
  <si>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</si>
  <si>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</si>
  <si>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</si>
  <si>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</si>
  <si>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</si>
  <si>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</si>
  <si>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</si>
  <si>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</si>
  <si>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</si>
  <si>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</si>
  <si>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</si>
  <si>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</si>
  <si>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</si>
  <si>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</si>
  <si>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</si>
  <si>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</si>
  <si>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</si>
  <si>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</si>
  <si>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</si>
  <si>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</si>
  <si>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</si>
  <si>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</si>
  <si>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</si>
  <si>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</si>
  <si>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</si>
  <si>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</si>
  <si>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</si>
  <si>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</si>
  <si>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</si>
  <si>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</si>
  <si>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</si>
  <si>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</si>
  <si>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</si>
  <si>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</si>
  <si>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</si>
  <si>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</si>
  <si>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</si>
  <si>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</si>
  <si>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</si>
  <si>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</si>
  <si>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</si>
  <si>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</si>
  <si>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</si>
  <si>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</si>
  <si>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</si>
  <si>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</si>
  <si>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</si>
  <si>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</si>
  <si>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</si>
  <si>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</si>
  <si>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</si>
  <si>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</si>
  <si>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</si>
  <si>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</si>
  <si>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</si>
  <si>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</si>
  <si>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</si>
  <si>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</si>
  <si>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</si>
  <si>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</si>
  <si>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</si>
  <si>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</si>
  <si>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</si>
  <si>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</si>
  <si>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</si>
  <si>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</si>
  <si>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</si>
  <si>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</si>
  <si>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</si>
  <si>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</si>
  <si>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</si>
  <si>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</si>
  <si>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</si>
  <si>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</si>
  <si>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</si>
  <si>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</si>
  <si>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</si>
  <si>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</si>
  <si>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</si>
  <si>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</si>
  <si>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</si>
  <si>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</si>
  <si>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</si>
  <si>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</si>
  <si>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</si>
  <si>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</si>
  <si>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</si>
  <si>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</si>
  <si>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</si>
  <si>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</si>
  <si>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</si>
  <si>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</si>
  <si>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</si>
  <si>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</si>
  <si>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</si>
  <si>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</si>
  <si>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</si>
  <si>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</si>
  <si>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</si>
  <si>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</si>
  <si>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</si>
  <si>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</si>
  <si>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</si>
  <si>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</si>
  <si>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</si>
  <si>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</si>
  <si>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</si>
  <si>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</si>
  <si>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</si>
  <si>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</si>
  <si>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</si>
  <si>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</si>
  <si>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</si>
  <si>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</si>
  <si>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</si>
  <si>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</si>
  <si>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</si>
  <si>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</si>
  <si>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</si>
  <si>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</si>
  <si>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</si>
  <si>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</si>
  <si>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</si>
  <si>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</si>
  <si>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</si>
  <si>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</si>
  <si>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</si>
  <si>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</si>
  <si>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</si>
  <si>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</si>
  <si>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</si>
  <si>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</si>
  <si>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</si>
  <si>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</si>
  <si>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</si>
  <si>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</si>
  <si>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</si>
  <si>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</si>
  <si>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</si>
  <si>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</si>
  <si>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</si>
  <si>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</si>
  <si>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</si>
  <si>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</si>
  <si>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</si>
  <si>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</si>
  <si>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</si>
  <si>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</si>
  <si>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</si>
  <si>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</si>
  <si>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</si>
  <si>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</si>
  <si>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</si>
  <si>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</si>
  <si>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</si>
  <si>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</si>
  <si>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</si>
  <si>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</si>
  <si>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</si>
  <si>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</si>
  <si>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</si>
  <si>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</si>
  <si>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</si>
  <si>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</si>
  <si>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</si>
  <si>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</si>
  <si>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</si>
  <si>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</si>
  <si>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</si>
  <si>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</si>
  <si>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</si>
  <si>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</si>
  <si>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</si>
  <si>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</si>
  <si>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</si>
  <si>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</si>
  <si>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</si>
  <si>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</si>
  <si>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</si>
  <si>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</si>
  <si>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</si>
  <si>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</si>
  <si>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</si>
  <si>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</si>
  <si>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</si>
  <si>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</si>
  <si>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</si>
  <si>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</si>
  <si>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</si>
  <si>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</si>
  <si>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</si>
  <si>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</si>
  <si>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</si>
  <si>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</si>
  <si>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</si>
  <si>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</si>
  <si>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</si>
  <si>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</si>
  <si>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</si>
  <si>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</si>
  <si>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</si>
  <si>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</si>
  <si>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</si>
  <si>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</si>
  <si>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</si>
  <si>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</si>
  <si>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</si>
  <si>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</si>
  <si>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</si>
  <si>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</si>
  <si>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</si>
  <si>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</si>
  <si>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</si>
  <si>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</si>
  <si>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</si>
  <si>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</si>
  <si>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</si>
  <si>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</si>
  <si>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</si>
  <si>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</si>
  <si>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</si>
  <si>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</si>
  <si>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</si>
  <si>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</si>
  <si>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</si>
  <si>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</si>
  <si>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</si>
  <si>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</si>
  <si>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</si>
  <si>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</si>
  <si>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</si>
  <si>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</si>
  <si>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</si>
  <si>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</si>
  <si>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</si>
  <si>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</si>
  <si>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</si>
  <si>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</si>
  <si>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</si>
  <si>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</si>
  <si>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</si>
  <si>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</si>
  <si>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</si>
  <si>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</si>
  <si>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</si>
  <si>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</si>
  <si>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</si>
  <si>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</si>
  <si>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</si>
  <si>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</si>
  <si>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</si>
  <si>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</si>
  <si>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</si>
  <si>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</si>
  <si>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</si>
  <si>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</si>
  <si>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</si>
  <si>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</si>
  <si>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</si>
  <si>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</si>
  <si>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</si>
  <si>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</si>
  <si>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</si>
  <si>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</si>
  <si>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</si>
  <si>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</si>
  <si>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</si>
  <si>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</si>
  <si>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</si>
  <si>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</si>
  <si>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</si>
  <si>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</si>
  <si>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</si>
  <si>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</si>
  <si>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</si>
  <si>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</si>
  <si>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</si>
  <si>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</si>
  <si>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</si>
  <si>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</si>
  <si>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</si>
  <si>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</si>
  <si>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</si>
  <si>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</si>
  <si>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</si>
  <si>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</si>
  <si>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</si>
  <si>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</si>
  <si>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</si>
  <si>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</si>
  <si>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</si>
  <si>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</si>
  <si>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</si>
  <si>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</si>
  <si>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</si>
  <si>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</si>
  <si>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</si>
  <si>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</si>
  <si>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</si>
  <si>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</si>
  <si>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</si>
  <si>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</si>
  <si>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</si>
  <si>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</si>
  <si>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</si>
  <si>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</si>
  <si>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</si>
  <si>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</si>
  <si>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</si>
  <si>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</si>
  <si>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</si>
  <si>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</si>
  <si>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</si>
  <si>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</si>
  <si>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</si>
  <si>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</si>
  <si>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</si>
  <si>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</si>
  <si>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</si>
  <si>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</si>
  <si>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</si>
  <si>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</si>
  <si>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</si>
  <si>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</si>
  <si>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</si>
  <si>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</si>
  <si>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</si>
  <si>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</si>
  <si>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</si>
  <si>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</si>
  <si>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</si>
  <si>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</si>
  <si>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</si>
  <si>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</si>
  <si>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</si>
  <si>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</si>
  <si>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</si>
  <si>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</si>
  <si>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</si>
  <si>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</si>
  <si>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</si>
  <si>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</si>
  <si>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</si>
  <si>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</si>
  <si>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</si>
  <si>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</si>
  <si>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</si>
  <si>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</si>
  <si>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</si>
  <si>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</si>
  <si>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</si>
  <si>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</si>
  <si>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</si>
  <si>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</si>
  <si>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</si>
  <si>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</si>
  <si>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</si>
  <si>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</si>
  <si>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</si>
  <si>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</si>
  <si>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</si>
  <si>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</si>
  <si>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</si>
  <si>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</si>
  <si>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</si>
  <si>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</si>
  <si>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</si>
  <si>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</si>
  <si>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</si>
  <si>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</si>
  <si>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</si>
  <si>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</si>
  <si>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</si>
  <si>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</si>
  <si>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</si>
  <si>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</si>
  <si>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</si>
  <si>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</si>
  <si>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</si>
  <si>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</si>
  <si>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</si>
  <si>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</si>
  <si>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</si>
  <si>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</si>
  <si>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</si>
  <si>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</si>
  <si>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</si>
  <si>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</si>
  <si>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</si>
  <si>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</si>
  <si>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</si>
  <si>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</si>
  <si>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</si>
  <si>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</si>
  <si>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</si>
  <si>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</si>
  <si>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</si>
  <si>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</si>
  <si>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</si>
  <si>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</si>
  <si>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</si>
  <si>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</si>
  <si>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</si>
  <si>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</si>
  <si>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</si>
  <si>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</si>
  <si>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</si>
  <si>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</si>
  <si>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</si>
  <si>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</si>
  <si>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</si>
  <si>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</si>
  <si>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</si>
  <si>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</si>
  <si>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</si>
  <si>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</si>
  <si>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</si>
  <si>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</si>
  <si>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</si>
  <si>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</si>
  <si>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</si>
  <si>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</si>
  <si>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</si>
  <si>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</si>
  <si>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</si>
  <si>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</si>
  <si>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</si>
  <si>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</si>
  <si>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</si>
  <si>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</si>
  <si>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</si>
  <si>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</si>
  <si>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</si>
  <si>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</si>
  <si>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</si>
  <si>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</si>
  <si>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</si>
  <si>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</si>
  <si>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</si>
  <si>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</si>
  <si>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</si>
  <si>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</si>
  <si>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</si>
  <si>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</si>
  <si>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</si>
  <si>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</si>
  <si>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</si>
  <si>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</si>
  <si>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</si>
  <si>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</si>
  <si>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</si>
  <si>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</si>
  <si>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</si>
  <si>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</si>
  <si>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</si>
  <si>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</si>
  <si>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</si>
  <si>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</si>
  <si>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</si>
  <si>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</si>
  <si>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</si>
  <si>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</si>
  <si>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</si>
  <si>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</si>
  <si>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</si>
  <si>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</si>
  <si>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</si>
  <si>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</si>
  <si>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</si>
  <si>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</si>
  <si>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</si>
  <si>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</si>
  <si>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</si>
  <si>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</si>
  <si>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</si>
  <si>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</si>
  <si>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</si>
  <si>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</si>
  <si>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</si>
  <si>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</si>
  <si>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</si>
  <si>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</si>
  <si>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</si>
  <si>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</si>
  <si>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</si>
  <si>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</si>
  <si>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</si>
  <si>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</si>
  <si>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</si>
  <si>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</si>
  <si>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</si>
  <si>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</si>
  <si>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</si>
  <si>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</si>
  <si>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</si>
  <si>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</si>
  <si>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</si>
  <si>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</si>
  <si>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</si>
  <si>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</si>
  <si>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</si>
  <si>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</si>
  <si>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</si>
  <si>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</si>
  <si>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</si>
  <si>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</si>
  <si>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</si>
  <si>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</si>
  <si>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</si>
  <si>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</si>
  <si>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</si>
  <si>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</si>
  <si>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</si>
  <si>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</si>
  <si>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</si>
  <si>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</si>
  <si>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</si>
  <si>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</si>
  <si>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</si>
  <si>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</si>
  <si>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</si>
  <si>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</si>
  <si>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</si>
  <si>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</si>
  <si>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</si>
  <si>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</si>
  <si>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</si>
  <si>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</si>
  <si>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</si>
  <si>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</si>
  <si>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</si>
  <si>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</si>
  <si>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</si>
  <si>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</si>
  <si>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</si>
  <si>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</si>
  <si>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</si>
  <si>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</si>
  <si>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</si>
  <si>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</si>
  <si>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</si>
  <si>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</si>
  <si>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</si>
  <si>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</si>
  <si>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</si>
  <si>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</si>
  <si>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</si>
  <si>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</si>
  <si>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</si>
  <si>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</si>
  <si>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</si>
  <si>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</si>
  <si>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</si>
  <si>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</si>
  <si>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</si>
  <si>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</si>
  <si>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</si>
  <si>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</si>
  <si>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</si>
  <si>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</si>
  <si>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</si>
  <si>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</si>
  <si>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</si>
  <si>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</si>
  <si>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</si>
  <si>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</si>
  <si>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</si>
  <si>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</si>
  <si>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</si>
  <si>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</si>
  <si>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</si>
  <si>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</si>
  <si>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</si>
  <si>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</si>
  <si>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</si>
  <si>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</si>
  <si>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</si>
  <si>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</si>
  <si>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</si>
  <si>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</si>
  <si>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</si>
  <si>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</si>
  <si>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</si>
  <si>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</si>
  <si>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</si>
  <si>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</si>
  <si>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</si>
  <si>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</si>
  <si>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</si>
  <si>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</si>
  <si>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</si>
  <si>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</si>
  <si>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</si>
  <si>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</si>
  <si>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</si>
  <si>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</si>
  <si>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</si>
  <si>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</si>
  <si>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</si>
  <si>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</si>
  <si>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</si>
  <si>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</si>
  <si>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</si>
  <si>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</si>
  <si>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</si>
  <si>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</si>
  <si>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</si>
  <si>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</si>
  <si>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</si>
  <si>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</si>
  <si>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</si>
  <si>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</si>
  <si>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</si>
  <si>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</si>
  <si>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</si>
  <si>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</si>
  <si>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</si>
  <si>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</si>
  <si>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</si>
  <si>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</si>
  <si>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</si>
  <si>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</si>
  <si>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</si>
  <si>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</si>
  <si>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</si>
  <si>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</si>
  <si>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</si>
  <si>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</si>
  <si>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</si>
  <si>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</si>
  <si>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</si>
  <si>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</si>
  <si>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</si>
  <si>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</si>
  <si>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</si>
  <si>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</si>
  <si>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</si>
  <si>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</si>
  <si>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</si>
  <si>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</si>
  <si>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</si>
  <si>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</si>
  <si>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</si>
  <si>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</si>
  <si>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</si>
  <si>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</si>
  <si>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</si>
  <si>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</si>
  <si>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</si>
  <si>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</si>
  <si>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</si>
  <si>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</si>
  <si>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</si>
  <si>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</si>
  <si>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</si>
  <si>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</si>
  <si>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</si>
  <si>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</si>
  <si>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</si>
  <si>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</si>
  <si>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</si>
  <si>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</si>
  <si>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</si>
  <si>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</si>
  <si>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</si>
  <si>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</si>
  <si>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</si>
  <si>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</si>
  <si>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</si>
  <si>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</si>
  <si>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</si>
  <si>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</si>
  <si>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</si>
  <si>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</si>
  <si>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</si>
  <si>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</si>
  <si>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</si>
  <si>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</si>
  <si>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</si>
  <si>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</si>
  <si>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</si>
  <si>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</si>
  <si>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</si>
  <si>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</si>
  <si>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</si>
  <si>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</si>
  <si>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</si>
  <si>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</si>
  <si>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</si>
  <si>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</si>
  <si>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</si>
  <si>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</si>
  <si>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</si>
  <si>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</si>
  <si>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</si>
  <si>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</si>
  <si>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</si>
  <si>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</si>
  <si>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</si>
  <si>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</si>
  <si>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</si>
  <si>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</si>
  <si>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</si>
  <si>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</si>
  <si>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</si>
  <si>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</si>
  <si>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</si>
  <si>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</si>
  <si>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</si>
  <si>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</si>
  <si>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</si>
  <si>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</si>
  <si>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</si>
  <si>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</si>
  <si>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</si>
  <si>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</si>
  <si>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</si>
  <si>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</si>
  <si>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</si>
  <si>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</si>
  <si>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</si>
  <si>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</si>
  <si>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</si>
  <si>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</si>
  <si>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</si>
  <si>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</si>
  <si>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</si>
  <si>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</si>
  <si>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</si>
  <si>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</si>
  <si>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</si>
  <si>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</si>
  <si>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</si>
  <si>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</si>
  <si>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</si>
  <si>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</si>
  <si>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</si>
  <si>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</si>
  <si>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</si>
  <si>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</si>
  <si>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</si>
  <si>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</si>
  <si>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</si>
  <si>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</si>
  <si>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</si>
  <si>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</si>
  <si>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</si>
  <si>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</si>
  <si>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</si>
  <si>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</si>
  <si>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</si>
  <si>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</si>
  <si>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</si>
  <si>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</si>
  <si>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</si>
  <si>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</si>
  <si>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</si>
  <si>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</si>
  <si>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</si>
  <si>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</si>
  <si>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</si>
  <si>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</si>
  <si>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</si>
  <si>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</si>
  <si>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</si>
  <si>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</si>
  <si>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</si>
  <si>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</si>
  <si>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</si>
  <si>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</si>
  <si>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</si>
  <si>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</si>
  <si>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</si>
  <si>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</si>
  <si>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</si>
  <si>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</si>
  <si>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</si>
  <si>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</si>
  <si>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</si>
  <si>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</si>
  <si>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</si>
  <si>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</si>
  <si>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</si>
  <si>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</si>
  <si>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</si>
  <si>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</si>
  <si>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</si>
  <si>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</si>
  <si>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</si>
  <si>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</si>
  <si>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</si>
  <si>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</si>
  <si>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</si>
  <si>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</si>
  <si>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</si>
  <si>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</si>
  <si>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</si>
  <si>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</si>
  <si>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</si>
  <si>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</si>
  <si>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</si>
  <si>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</si>
  <si>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</si>
  <si>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</si>
  <si>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</si>
  <si>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</si>
  <si>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</si>
  <si>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</si>
  <si>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</si>
  <si>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</si>
  <si>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</si>
  <si>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</si>
  <si>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</si>
  <si>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</si>
  <si>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</si>
  <si>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</si>
  <si>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</si>
  <si>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</si>
  <si>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</si>
  <si>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</si>
  <si>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</si>
  <si>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</si>
  <si>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</si>
  <si>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</si>
  <si>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</si>
  <si>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</si>
  <si>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</si>
  <si>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</si>
  <si>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</si>
  <si>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</si>
  <si>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</si>
  <si>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</si>
  <si>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</si>
  <si>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</si>
  <si>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</si>
  <si>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</si>
  <si>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</si>
  <si>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</si>
  <si>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</si>
  <si>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</si>
  <si>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</si>
  <si>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</si>
  <si>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</si>
  <si>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</si>
  <si>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</si>
  <si>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</si>
  <si>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</si>
  <si>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</si>
  <si>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</si>
  <si>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</si>
  <si>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</si>
  <si>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</si>
  <si>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</si>
  <si>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</si>
  <si>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</si>
  <si>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</si>
  <si>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</si>
  <si>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</si>
  <si>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</si>
  <si>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</si>
  <si>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</si>
  <si>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</si>
  <si>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</si>
  <si>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</si>
  <si>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</si>
  <si>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</si>
  <si>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</si>
  <si>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</si>
  <si>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</si>
  <si>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</si>
  <si>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</si>
  <si>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</si>
  <si>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</si>
  <si>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</si>
  <si>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</si>
  <si>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</si>
  <si>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</si>
  <si>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</si>
  <si>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</si>
  <si>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</si>
  <si>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</si>
  <si>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</si>
  <si>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</si>
  <si>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</si>
  <si>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</si>
  <si>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</si>
  <si>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</si>
  <si>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</si>
  <si>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</si>
  <si>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</si>
  <si>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</si>
  <si>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</si>
  <si>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</si>
  <si>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</si>
  <si>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</si>
  <si>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</si>
  <si>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</si>
  <si>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</si>
  <si>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</si>
  <si>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</si>
  <si>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</si>
  <si>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</si>
  <si>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</si>
  <si>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</si>
  <si>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</si>
  <si>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</si>
  <si>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</si>
  <si>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</si>
  <si>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</si>
  <si>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</si>
  <si>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</si>
  <si>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</si>
  <si>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</si>
  <si>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</si>
  <si>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</si>
  <si>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</si>
  <si>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</si>
  <si>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</si>
  <si>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</si>
  <si>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</si>
  <si>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</si>
  <si>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</si>
  <si>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</si>
  <si>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</si>
  <si>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</si>
  <si>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</si>
  <si>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</si>
  <si>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</si>
  <si>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</si>
  <si>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</si>
  <si>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</si>
  <si>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</si>
  <si>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</si>
  <si>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</si>
  <si>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</si>
  <si>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</si>
  <si>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</si>
  <si>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</si>
  <si>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</si>
  <si>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</si>
  <si>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</si>
  <si>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</si>
  <si>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</si>
  <si>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</si>
  <si>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</si>
  <si>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</si>
  <si>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</si>
  <si>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</si>
  <si>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</si>
  <si>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</si>
  <si>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</si>
  <si>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</si>
  <si>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</si>
  <si>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</si>
  <si>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</si>
  <si>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</si>
  <si>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</si>
  <si>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</si>
  <si>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</si>
  <si>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</si>
  <si>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</si>
  <si>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</si>
  <si>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</si>
  <si>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</si>
  <si>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</si>
  <si>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</si>
  <si>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</si>
  <si>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</si>
  <si>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</si>
  <si>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</si>
  <si>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</si>
  <si>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</si>
  <si>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</si>
  <si>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</si>
  <si>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</si>
  <si>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</si>
  <si>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</si>
  <si>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</si>
  <si>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</si>
  <si>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</si>
  <si>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</si>
  <si>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</si>
  <si>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</si>
  <si>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</si>
  <si>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</si>
  <si>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</si>
  <si>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</si>
  <si>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</si>
  <si>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</si>
  <si>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</si>
  <si>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</si>
  <si>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</si>
  <si>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</si>
  <si>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</si>
  <si>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</si>
  <si>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</si>
  <si>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</si>
  <si>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</si>
  <si>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</si>
  <si>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</si>
  <si>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</si>
  <si>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</si>
  <si>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</si>
  <si>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</si>
  <si>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</si>
  <si>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</si>
  <si>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</si>
  <si>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</si>
  <si>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</si>
  <si>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</si>
  <si>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</si>
  <si>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</si>
  <si>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</si>
  <si>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</si>
  <si>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</si>
  <si>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</si>
  <si>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</si>
  <si>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</si>
  <si>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</si>
  <si>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</si>
  <si>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</si>
  <si>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</si>
  <si>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</si>
  <si>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</si>
  <si>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</si>
  <si>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</si>
  <si>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</si>
  <si>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</si>
  <si>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</si>
  <si>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</si>
  <si>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</si>
  <si>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</si>
  <si>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</si>
  <si>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</si>
  <si>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</si>
  <si>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</si>
  <si>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</si>
  <si>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</si>
  <si>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</si>
  <si>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</si>
  <si>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</si>
  <si>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</si>
  <si>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</si>
  <si>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</si>
  <si>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</si>
  <si>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</si>
  <si>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</si>
  <si>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</si>
  <si>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</si>
  <si>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</si>
  <si>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</si>
  <si>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</si>
  <si>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</si>
  <si>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</si>
  <si>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</si>
  <si>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</si>
  <si>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</si>
  <si>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</si>
  <si>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</si>
  <si>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</si>
  <si>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</si>
  <si>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</si>
  <si>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</si>
  <si>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</si>
  <si>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</si>
  <si>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</si>
  <si>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</si>
  <si>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</si>
  <si>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</si>
  <si>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</si>
  <si>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</si>
  <si>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</si>
  <si>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</si>
  <si>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</si>
  <si>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</si>
  <si>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</si>
  <si>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</si>
  <si>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</si>
  <si>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</si>
  <si>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</si>
  <si>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</si>
  <si>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</si>
  <si>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</si>
  <si>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</si>
  <si>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</si>
  <si>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</si>
  <si>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</si>
  <si>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</si>
  <si>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</si>
  <si>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</si>
  <si>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</si>
  <si>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</si>
  <si>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</si>
  <si>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</si>
  <si>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</si>
  <si>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</si>
  <si>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</si>
  <si>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</si>
  <si>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</si>
  <si>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</si>
  <si>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</si>
  <si>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</si>
  <si>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</si>
  <si>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</si>
  <si>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</si>
  <si>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</si>
  <si>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</si>
  <si>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</si>
  <si>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</si>
  <si>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</si>
  <si>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</si>
  <si>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</si>
  <si>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</si>
  <si>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</si>
  <si>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</si>
  <si>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</si>
  <si>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</si>
  <si>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</si>
  <si>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</si>
  <si>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</si>
  <si>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</si>
  <si>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</si>
  <si>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</si>
  <si>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</si>
  <si>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</si>
  <si>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</si>
  <si>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</si>
  <si>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</si>
  <si>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</si>
  <si>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</si>
  <si>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</si>
  <si>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</si>
  <si>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</si>
  <si>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</si>
  <si>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</si>
  <si>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</si>
  <si>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</si>
  <si>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</si>
  <si>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</si>
  <si>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</si>
  <si>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</si>
  <si>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</si>
  <si>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</si>
  <si>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</si>
  <si>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</si>
  <si>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</si>
  <si>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</si>
  <si>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</si>
  <si>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</si>
  <si>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</si>
  <si>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</si>
  <si>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</si>
  <si>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</si>
  <si>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</si>
  <si>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</si>
  <si>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</si>
  <si>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</si>
  <si>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</si>
  <si>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</si>
  <si>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</si>
  <si>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</si>
  <si>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</si>
  <si>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</si>
  <si>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</si>
  <si>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</si>
  <si>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</si>
  <si>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</si>
  <si>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</si>
  <si>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</si>
  <si>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</si>
  <si>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</si>
  <si>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</si>
  <si>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</si>
  <si>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</si>
  <si>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</si>
  <si>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</si>
  <si>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</si>
  <si>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</si>
  <si>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</si>
  <si>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</si>
  <si>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</si>
  <si>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</si>
  <si>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</si>
  <si>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</si>
  <si>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</si>
  <si>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</si>
  <si>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</si>
  <si>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</si>
  <si>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</si>
  <si>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</si>
  <si>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</si>
  <si>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</si>
  <si>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</si>
  <si>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</si>
  <si>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</si>
  <si>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</si>
  <si>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</si>
  <si>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</si>
  <si>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</si>
  <si>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</si>
  <si>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</si>
  <si>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</si>
  <si>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</si>
  <si>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</si>
  <si>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</si>
  <si>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</si>
  <si>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</si>
  <si>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</si>
  <si>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</si>
  <si>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</si>
  <si>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</si>
  <si>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</si>
  <si>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</si>
  <si>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</si>
  <si>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</si>
  <si>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</si>
  <si>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</si>
  <si>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</si>
  <si>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</si>
  <si>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</si>
  <si>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</si>
  <si>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</si>
  <si>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</si>
  <si>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</si>
  <si>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</si>
  <si>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</si>
  <si>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</si>
  <si>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</si>
  <si>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</si>
  <si>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</si>
  <si>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</si>
  <si>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</si>
  <si>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</si>
  <si>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</si>
  <si>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</si>
  <si>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</si>
  <si>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</si>
  <si>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</si>
  <si>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</si>
  <si>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</si>
  <si>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</si>
  <si>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</si>
  <si>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</si>
  <si>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</si>
  <si>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</si>
  <si>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</si>
  <si>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</si>
  <si>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</si>
  <si>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</si>
  <si>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</si>
  <si>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</si>
  <si>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</si>
  <si>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</si>
  <si>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</si>
  <si>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</si>
  <si>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</si>
  <si>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</si>
  <si>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</si>
  <si>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</si>
  <si>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</si>
  <si>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</si>
  <si>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</si>
  <si>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</si>
  <si>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</si>
  <si>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</si>
  <si>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</si>
  <si>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</si>
  <si>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</si>
  <si>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</si>
  <si>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</si>
  <si>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</si>
  <si>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</si>
  <si>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</si>
  <si>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</si>
  <si>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</si>
  <si>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</si>
  <si>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</si>
  <si>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</si>
  <si>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</si>
  <si>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</si>
  <si>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</si>
  <si>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</si>
  <si>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</si>
  <si>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</si>
  <si>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</si>
  <si>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</si>
  <si>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</si>
  <si>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</si>
  <si>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</si>
  <si>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</si>
  <si>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</si>
  <si>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</si>
  <si>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</si>
  <si>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</si>
  <si>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</si>
  <si>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</si>
  <si>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</si>
  <si>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</si>
  <si>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</si>
  <si>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</si>
  <si>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</si>
  <si>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</si>
  <si>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</si>
  <si>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</si>
  <si>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</si>
  <si>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</si>
  <si>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</si>
  <si>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</si>
  <si>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</si>
  <si>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</si>
  <si>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</si>
  <si>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</si>
  <si>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</si>
  <si>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</si>
  <si>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</si>
  <si>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</si>
  <si>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</si>
  <si>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</si>
  <si>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</si>
  <si>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</si>
  <si>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</si>
  <si>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</si>
  <si>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</si>
  <si>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</si>
  <si>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</si>
  <si>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</si>
  <si>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</si>
  <si>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</si>
  <si>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</si>
  <si>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</si>
  <si>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</si>
  <si>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</si>
  <si>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</si>
  <si>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</si>
  <si>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</si>
  <si>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</si>
  <si>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</si>
  <si>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</si>
  <si>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</si>
  <si>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</si>
  <si>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</si>
  <si>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</si>
  <si>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</si>
  <si>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</si>
  <si>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</si>
  <si>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</si>
  <si>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</si>
  <si>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</si>
  <si>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</si>
  <si>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</si>
  <si>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</si>
  <si>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</si>
  <si>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</si>
  <si>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</si>
  <si>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</si>
  <si>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</si>
  <si>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</si>
  <si>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</si>
  <si>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</si>
  <si>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</si>
  <si>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</si>
  <si>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</si>
  <si>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</si>
  <si>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</si>
  <si>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</si>
  <si>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</si>
  <si>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</si>
  <si>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</si>
  <si>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</si>
  <si>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</si>
  <si>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</si>
  <si>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</si>
  <si>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</si>
  <si>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</si>
  <si>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</si>
  <si>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</si>
  <si>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</si>
  <si>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</si>
  <si>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</si>
  <si>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</si>
  <si>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</si>
  <si>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</si>
  <si>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</si>
  <si>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</si>
  <si>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</si>
  <si>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</si>
  <si>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</si>
  <si>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</si>
  <si>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</si>
  <si>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</si>
  <si>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</si>
  <si>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</si>
  <si>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</si>
  <si>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</si>
  <si>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</si>
  <si>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</si>
  <si>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</si>
  <si>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</si>
  <si>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</si>
  <si>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</si>
  <si>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</si>
  <si>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</si>
  <si>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</si>
  <si>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</si>
  <si>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</si>
  <si>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</si>
  <si>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</si>
  <si>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</si>
  <si>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</si>
  <si>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</si>
  <si>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</si>
  <si>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</si>
  <si>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</si>
  <si>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</si>
  <si>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</si>
  <si>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</si>
  <si>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</si>
  <si>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</si>
  <si>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</si>
  <si>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</si>
  <si>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</si>
  <si>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</si>
  <si>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</si>
  <si>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</si>
  <si>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</si>
  <si>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</si>
  <si>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</si>
  <si>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</si>
  <si>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</si>
  <si>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</si>
  <si>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</si>
  <si>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</si>
  <si>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</si>
  <si>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</si>
  <si>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</si>
  <si>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</si>
  <si>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</si>
  <si>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</si>
  <si>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</si>
  <si>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</si>
  <si>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</si>
  <si>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</si>
  <si>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</si>
  <si>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</si>
  <si>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</si>
  <si>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</si>
  <si>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</si>
  <si>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</si>
  <si>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</si>
  <si>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</si>
  <si>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</si>
  <si>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</si>
  <si>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</si>
  <si>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</si>
  <si>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</si>
  <si>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</si>
  <si>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</si>
  <si>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</si>
  <si>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</si>
  <si>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</si>
  <si>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</si>
  <si>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</si>
  <si>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</si>
  <si>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</si>
  <si>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</si>
  <si>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</si>
  <si>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</si>
  <si>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</si>
  <si>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</si>
  <si>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</si>
  <si>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</si>
  <si>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</si>
  <si>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</si>
  <si>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</si>
  <si>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</si>
  <si>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</si>
  <si>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</si>
  <si>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</si>
  <si>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</si>
  <si>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</si>
  <si>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</si>
  <si>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</si>
  <si>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</si>
  <si>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</si>
  <si>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</si>
  <si>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</si>
  <si>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</si>
  <si>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</si>
  <si>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</si>
  <si>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</si>
  <si>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</si>
  <si>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</si>
  <si>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</si>
  <si>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</si>
  <si>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</si>
  <si>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</si>
  <si>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</si>
  <si>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</si>
  <si>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</si>
  <si>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</si>
  <si>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</si>
  <si>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</si>
  <si>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</si>
  <si>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</si>
  <si>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</si>
  <si>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</si>
  <si>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</si>
  <si>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</si>
  <si>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</si>
  <si>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</si>
  <si>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</si>
  <si>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</si>
  <si>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</si>
  <si>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</si>
  <si>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</si>
  <si>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</si>
  <si>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</si>
  <si>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</si>
  <si>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</si>
  <si>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</si>
  <si>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</si>
  <si>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</si>
  <si>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</si>
  <si>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</si>
  <si>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</si>
  <si>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</si>
  <si>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</si>
  <si>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</si>
  <si>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</si>
  <si>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</si>
  <si>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</si>
  <si>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</si>
  <si>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</si>
  <si>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</si>
  <si>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</si>
  <si>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</si>
  <si>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</si>
  <si>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</si>
  <si>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</si>
  <si>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</si>
  <si>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</si>
  <si>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</si>
  <si>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</si>
  <si>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</si>
  <si>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</si>
  <si>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</si>
  <si>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</si>
  <si>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</si>
  <si>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</si>
  <si>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</si>
  <si>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</si>
  <si>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</si>
  <si>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</si>
  <si>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</si>
  <si>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</si>
  <si>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</si>
  <si>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</si>
  <si>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</si>
  <si>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</si>
  <si>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</si>
  <si>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</si>
  <si>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</si>
  <si>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</si>
  <si>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</si>
  <si>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</si>
  <si>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</si>
  <si>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</si>
  <si>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</si>
  <si>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</si>
  <si>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</si>
  <si>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</si>
  <si>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</si>
  <si>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</si>
  <si>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</si>
  <si>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</si>
  <si>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</si>
  <si>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</si>
  <si>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</si>
  <si>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</si>
  <si>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</si>
  <si>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</si>
  <si>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</si>
  <si>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</si>
  <si>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</si>
  <si>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</si>
  <si>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</si>
  <si>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</si>
  <si>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</si>
  <si>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</si>
  <si>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</si>
  <si>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</si>
  <si>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</si>
  <si>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</si>
  <si>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</si>
  <si>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</si>
  <si>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</si>
  <si>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</si>
  <si>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</si>
  <si>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</si>
  <si>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</si>
  <si>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</si>
  <si>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</si>
  <si>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</si>
  <si>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</si>
  <si>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</si>
  <si>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</si>
  <si>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</si>
  <si>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</si>
  <si>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</si>
  <si>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</si>
  <si>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</si>
  <si>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</si>
  <si>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</si>
  <si>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</si>
  <si>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</si>
  <si>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</si>
  <si>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</si>
  <si>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</si>
  <si>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</si>
  <si>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</si>
  <si>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</si>
  <si>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</si>
  <si>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</si>
  <si>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</si>
  <si>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</si>
  <si>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</si>
  <si>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</si>
  <si>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</si>
  <si>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</si>
  <si>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</si>
  <si>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</si>
  <si>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</si>
  <si>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</si>
  <si>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</si>
  <si>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</si>
  <si>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</si>
  <si>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</si>
  <si>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</si>
  <si>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</si>
  <si>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</si>
  <si>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</si>
  <si>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</si>
  <si>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</si>
  <si>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</si>
  <si>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</si>
  <si>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</si>
  <si>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</si>
  <si>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</si>
  <si>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</si>
  <si>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</si>
  <si>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</si>
  <si>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</si>
  <si>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</si>
  <si>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</si>
  <si>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</si>
  <si>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</si>
  <si>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</si>
  <si>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</si>
  <si>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</si>
  <si>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</si>
  <si>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</si>
  <si>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</si>
  <si>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</si>
  <si>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</si>
  <si>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</si>
  <si>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</si>
  <si>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</si>
  <si>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</si>
  <si>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</si>
  <si>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</si>
  <si>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</si>
  <si>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</si>
  <si>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</si>
  <si>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</si>
  <si>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</si>
  <si>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</si>
  <si>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</si>
  <si>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</si>
  <si>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</si>
  <si>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</si>
  <si>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</si>
  <si>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</si>
  <si>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</si>
  <si>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</si>
  <si>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</si>
  <si>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</si>
  <si>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</si>
  <si>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</si>
  <si>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</si>
  <si>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</si>
  <si>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</si>
  <si>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</si>
  <si>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</si>
  <si>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</si>
  <si>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</si>
  <si>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</si>
  <si>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</si>
  <si>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</si>
  <si>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</si>
  <si>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</si>
  <si>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</si>
  <si>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</si>
  <si>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</si>
  <si>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</si>
  <si>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</si>
  <si>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</si>
  <si>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</si>
  <si>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</si>
  <si>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</si>
  <si>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</si>
  <si>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</si>
  <si>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</si>
  <si>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</si>
  <si>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</si>
  <si>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</si>
  <si>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</si>
  <si>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</si>
  <si>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</si>
  <si>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</si>
  <si>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</si>
  <si>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</si>
  <si>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</si>
  <si>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</si>
  <si>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</si>
  <si>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</si>
  <si>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</si>
  <si>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</si>
  <si>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</si>
  <si>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</si>
  <si>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</si>
  <si>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</si>
  <si>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</si>
  <si>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</si>
  <si>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</si>
  <si>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</si>
  <si>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</si>
  <si>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</si>
  <si>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</si>
  <si>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</si>
  <si>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</si>
  <si>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</si>
  <si>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</si>
  <si>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</si>
  <si>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</si>
  <si>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</si>
  <si>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</si>
  <si>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</si>
  <si>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</si>
  <si>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</si>
  <si>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</si>
  <si>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</si>
  <si>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</si>
  <si>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</si>
  <si>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</si>
  <si>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</si>
  <si>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</si>
  <si>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</si>
  <si>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</si>
  <si>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</si>
  <si>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</si>
  <si>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</si>
  <si>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</si>
  <si>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</si>
  <si>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</si>
  <si>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</si>
  <si>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</si>
  <si>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</si>
  <si>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</si>
  <si>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</si>
  <si>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</si>
  <si>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</si>
  <si>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</si>
  <si>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</si>
  <si>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</si>
  <si>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</si>
  <si>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</si>
  <si>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</si>
  <si>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</si>
  <si>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</si>
  <si>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</si>
  <si>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</si>
  <si>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</si>
  <si>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</si>
  <si>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</si>
  <si>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</si>
  <si>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</si>
  <si>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</si>
  <si>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</si>
  <si>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</si>
  <si>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</si>
  <si>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</si>
  <si>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</si>
  <si>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</si>
  <si>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</si>
  <si>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</si>
  <si>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</si>
  <si>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</si>
  <si>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</si>
  <si>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</si>
  <si>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</si>
  <si>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</si>
  <si>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</si>
  <si>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</si>
  <si>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</si>
  <si>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</si>
  <si>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</si>
  <si>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</si>
  <si>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</si>
  <si>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</si>
  <si>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</si>
  <si>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</si>
  <si>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</si>
  <si>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</si>
  <si>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</si>
  <si>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</si>
  <si>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</si>
  <si>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</si>
  <si>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</si>
  <si>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</si>
  <si>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</si>
  <si>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</si>
  <si>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</si>
  <si>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</si>
  <si>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</si>
  <si>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</si>
  <si>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</si>
  <si>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</si>
  <si>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</si>
  <si>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</si>
  <si>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</si>
  <si>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</si>
  <si>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</si>
  <si>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</si>
  <si>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</si>
  <si>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</si>
  <si>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</si>
  <si>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</si>
  <si>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</si>
  <si>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</si>
  <si>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</si>
  <si>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</si>
  <si>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</si>
  <si>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</si>
  <si>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</si>
  <si>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</si>
  <si>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</si>
  <si>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</si>
  <si>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</si>
  <si>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</si>
  <si>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</si>
  <si>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</si>
  <si>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</si>
  <si>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</si>
  <si>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</si>
  <si>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</si>
  <si>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</si>
  <si>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</si>
  <si>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</si>
  <si>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</si>
  <si>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</si>
  <si>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</si>
  <si>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</si>
  <si>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</si>
  <si>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</si>
  <si>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</si>
  <si>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</si>
  <si>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</si>
  <si>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</si>
  <si>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</si>
  <si>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</si>
  <si>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</si>
  <si>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</si>
  <si>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</si>
  <si>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</si>
  <si>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</si>
  <si>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</si>
  <si>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</si>
  <si>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</si>
  <si>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</si>
  <si>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</si>
  <si>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</si>
  <si>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</si>
  <si>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</si>
  <si>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</si>
  <si>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</si>
  <si>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</si>
  <si>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</si>
  <si>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</si>
  <si>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</si>
  <si>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</si>
  <si>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</si>
  <si>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</si>
  <si>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</si>
  <si>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</si>
  <si>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</si>
  <si>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</si>
  <si>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</si>
  <si>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</si>
  <si>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</si>
  <si>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</si>
  <si>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</si>
  <si>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</si>
  <si>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</si>
  <si>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</si>
  <si>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</si>
  <si>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</si>
  <si>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</si>
  <si>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</si>
  <si>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</si>
  <si>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</si>
  <si>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</si>
  <si>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</si>
  <si>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</si>
  <si>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</si>
  <si>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</si>
  <si>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</si>
  <si>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</si>
  <si>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</si>
  <si>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</si>
  <si>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</si>
  <si>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</si>
  <si>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</si>
  <si>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</si>
  <si>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</si>
  <si>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</si>
  <si>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</si>
  <si>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</si>
  <si>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</si>
  <si>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</si>
  <si>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</si>
  <si>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</si>
  <si>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</si>
  <si>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</si>
  <si>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</si>
  <si>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</si>
  <si>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</si>
  <si>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</si>
  <si>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</si>
  <si>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</si>
  <si>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</si>
  <si>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</si>
  <si>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</si>
  <si>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</si>
  <si>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</si>
  <si>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</si>
  <si>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</si>
  <si>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</si>
  <si>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</si>
  <si>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</si>
  <si>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</si>
  <si>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</si>
  <si>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</si>
  <si>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</si>
  <si>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</si>
  <si>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</si>
  <si>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</si>
  <si>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</si>
  <si>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</si>
  <si>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</si>
  <si>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</si>
  <si>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</si>
  <si>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</si>
  <si>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</si>
  <si>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</si>
  <si>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</si>
  <si>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</si>
  <si>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</si>
  <si>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</si>
  <si>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</si>
  <si>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</si>
  <si>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</si>
  <si>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</si>
  <si>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</si>
  <si>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</si>
  <si>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</si>
  <si>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</si>
  <si>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</si>
  <si>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</si>
  <si>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</si>
  <si>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</si>
  <si>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</si>
  <si>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</si>
  <si>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</si>
  <si>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</si>
  <si>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</si>
  <si>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</si>
  <si>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</si>
  <si>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</si>
  <si>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</si>
  <si>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</si>
  <si>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</si>
  <si>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</si>
  <si>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</si>
  <si>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</si>
  <si>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</si>
  <si>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</si>
  <si>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</si>
  <si>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</si>
  <si>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</si>
  <si>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</si>
  <si>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</si>
  <si>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</si>
  <si>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</si>
  <si>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</si>
  <si>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</si>
  <si>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</si>
  <si>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</si>
  <si>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</si>
  <si>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</si>
  <si>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</si>
  <si>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</si>
  <si>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</si>
  <si>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</si>
  <si>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</si>
  <si>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</si>
  <si>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</si>
  <si>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</si>
  <si>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</si>
  <si>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</si>
  <si>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</si>
  <si>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</si>
  <si>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</si>
  <si>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</si>
  <si>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</si>
  <si>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</si>
  <si>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</si>
  <si>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</si>
  <si>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</si>
  <si>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</si>
  <si>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</si>
  <si>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</si>
  <si>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</si>
  <si>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</si>
  <si>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</si>
  <si>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</si>
  <si>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</si>
  <si>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</si>
  <si>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</si>
  <si>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</si>
  <si>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</si>
  <si>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</si>
  <si>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</si>
  <si>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</si>
  <si>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</si>
  <si>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</si>
  <si>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</si>
  <si>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</si>
  <si>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</si>
  <si>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</si>
  <si>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</si>
  <si>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</si>
  <si>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</si>
  <si>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</si>
  <si>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</si>
  <si>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</si>
  <si>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</si>
  <si>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</si>
  <si>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</si>
  <si>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</si>
  <si>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</si>
  <si>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</si>
  <si>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</si>
  <si>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</si>
  <si>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</si>
  <si>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</si>
  <si>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</si>
  <si>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</si>
  <si>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</si>
  <si>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</si>
  <si>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</si>
  <si>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</si>
  <si>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</si>
  <si>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</si>
  <si>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</si>
  <si>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</si>
  <si>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</si>
  <si>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</si>
  <si>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</si>
  <si>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</si>
  <si>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</si>
  <si>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</si>
  <si>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</si>
  <si>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</si>
  <si>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</si>
  <si>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</si>
  <si>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</si>
  <si>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</si>
  <si>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</si>
  <si>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</si>
  <si>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</si>
  <si>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</si>
  <si>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</si>
  <si>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</si>
  <si>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</si>
  <si>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</si>
  <si>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</si>
  <si>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</si>
  <si>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</si>
  <si>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</si>
  <si>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</si>
  <si>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</si>
  <si>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</si>
  <si>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</si>
  <si>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</si>
  <si>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</si>
  <si>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</si>
  <si>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</si>
  <si>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</si>
  <si>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</si>
  <si>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</si>
  <si>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</si>
  <si>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</si>
  <si>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</si>
  <si>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</si>
  <si>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</si>
  <si>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</si>
  <si>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</si>
  <si>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</si>
  <si>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</si>
  <si>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</si>
  <si>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</si>
  <si>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</si>
  <si>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</si>
  <si>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</si>
  <si>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</si>
  <si>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</si>
  <si>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</si>
  <si>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</si>
  <si>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</si>
  <si>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</si>
  <si>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</si>
  <si>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</si>
  <si>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</si>
  <si>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</si>
  <si>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</si>
  <si>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</si>
  <si>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</si>
  <si>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</si>
  <si>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</si>
  <si>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</si>
  <si>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</si>
  <si>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</si>
  <si>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</si>
  <si>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</si>
  <si>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</si>
  <si>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</si>
  <si>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</si>
  <si>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</si>
  <si>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</si>
  <si>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</si>
  <si>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</si>
  <si>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</si>
  <si>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</si>
  <si>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</si>
  <si>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</si>
  <si>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</si>
  <si>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</si>
  <si>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</si>
  <si>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</si>
  <si>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</si>
  <si>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</si>
  <si>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</si>
  <si>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</si>
  <si>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</si>
  <si>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</si>
  <si>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</si>
  <si>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</si>
  <si>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</si>
  <si>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</si>
  <si>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</si>
  <si>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</si>
  <si>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</si>
  <si>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</si>
  <si>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</si>
  <si>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</si>
  <si>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</si>
  <si>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</si>
  <si>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</si>
  <si>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</si>
  <si>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</si>
  <si>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</si>
  <si>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</si>
  <si>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</si>
  <si>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</si>
  <si>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</si>
  <si>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</si>
  <si>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</si>
  <si>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</si>
  <si>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</si>
  <si>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</si>
  <si>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</si>
  <si>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</si>
  <si>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</si>
  <si>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</si>
  <si>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</si>
  <si>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</si>
  <si>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</si>
  <si>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</si>
  <si>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</si>
  <si>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</si>
  <si>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</si>
  <si>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</si>
  <si>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</si>
  <si>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</si>
  <si>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</si>
  <si>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</si>
  <si>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</si>
  <si>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</si>
  <si>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</si>
  <si>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</si>
  <si>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</si>
  <si>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</si>
  <si>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</si>
  <si>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</si>
  <si>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</si>
  <si>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</si>
  <si>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</si>
  <si>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</si>
  <si>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</si>
  <si>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</si>
  <si>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</si>
  <si>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</si>
  <si>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</si>
  <si>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</si>
  <si>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</si>
  <si>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</si>
  <si>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</si>
  <si>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</si>
  <si>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</si>
  <si>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</si>
  <si>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</si>
  <si>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</si>
  <si>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</si>
  <si>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</si>
  <si>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</si>
  <si>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</si>
  <si>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</si>
  <si>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</si>
  <si>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</si>
  <si>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</si>
  <si>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</si>
  <si>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</si>
  <si>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</si>
  <si>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</si>
  <si>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</si>
  <si>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</si>
  <si>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</si>
  <si>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</si>
  <si>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</si>
  <si>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</si>
  <si>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</si>
  <si>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</si>
  <si>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</si>
  <si>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</si>
  <si>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</si>
  <si>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</si>
  <si>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</si>
  <si>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</si>
  <si>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</si>
  <si>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</si>
  <si>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</si>
  <si>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</si>
  <si>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</si>
  <si>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</si>
  <si>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</si>
  <si>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</si>
  <si>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</si>
  <si>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</si>
  <si>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</si>
  <si>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</si>
  <si>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</si>
  <si>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</si>
  <si>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</si>
  <si>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</si>
  <si>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</si>
  <si>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</si>
  <si>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</si>
  <si>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</si>
  <si>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</si>
  <si>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</si>
  <si>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</si>
  <si>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</si>
  <si>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</si>
  <si>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</si>
  <si>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</si>
  <si>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</si>
  <si>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</si>
  <si>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</si>
  <si>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</si>
  <si>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</si>
  <si>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</si>
  <si>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</si>
  <si>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</si>
  <si>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</si>
  <si>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</si>
  <si>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</si>
  <si>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</si>
  <si>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</si>
  <si>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</si>
  <si>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</si>
  <si>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</si>
  <si>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</si>
  <si>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</si>
  <si>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</si>
  <si>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</si>
  <si>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</si>
  <si>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</si>
  <si>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</si>
  <si>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</si>
  <si>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</si>
  <si>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</si>
  <si>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</si>
  <si>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</si>
  <si>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</si>
  <si>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</si>
  <si>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</si>
  <si>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</si>
  <si>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</si>
  <si>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</si>
  <si>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</si>
  <si>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</si>
  <si>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</si>
  <si>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</si>
  <si>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</si>
  <si>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</si>
  <si>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</si>
  <si>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</si>
  <si>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</si>
  <si>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</si>
  <si>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</si>
  <si>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</si>
  <si>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</si>
  <si>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</si>
  <si>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</si>
  <si>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</si>
  <si>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</si>
  <si>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</si>
  <si>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</si>
  <si>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</si>
  <si>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</si>
  <si>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</si>
  <si>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</si>
  <si>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</si>
  <si>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</si>
  <si>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</si>
  <si>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</si>
  <si>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</si>
  <si>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</si>
  <si>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</si>
  <si>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</si>
  <si>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</si>
  <si>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</si>
  <si>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</si>
  <si>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</si>
  <si>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</si>
  <si>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</si>
  <si>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</si>
  <si>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</si>
  <si>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</si>
  <si>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</si>
  <si>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</si>
  <si>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</si>
  <si>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</si>
  <si>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</si>
  <si>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</si>
  <si>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</si>
  <si>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</si>
  <si>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</si>
  <si>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</si>
  <si>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</si>
  <si>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</si>
  <si>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</si>
  <si>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</si>
  <si>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</si>
  <si>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</si>
  <si>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</si>
  <si>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</si>
  <si>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</si>
  <si>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</si>
  <si>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</si>
  <si>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</si>
  <si>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</si>
  <si>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</si>
  <si>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</si>
  <si>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</si>
  <si>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</si>
  <si>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</si>
  <si>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</si>
  <si>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</si>
  <si>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</si>
  <si>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</si>
  <si>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</si>
  <si>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</si>
  <si>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</si>
  <si>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</si>
  <si>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</si>
  <si>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</si>
  <si>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</si>
  <si>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</si>
  <si>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</si>
  <si>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</si>
  <si>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</si>
  <si>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</si>
  <si>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</si>
  <si>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</si>
  <si>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</si>
  <si>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</si>
  <si>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</si>
  <si>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</si>
  <si>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</si>
  <si>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</si>
  <si>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</si>
  <si>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</si>
  <si>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</si>
  <si>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</si>
  <si>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</si>
  <si>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</si>
  <si>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</si>
  <si>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</si>
  <si>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</si>
  <si>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</si>
  <si>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</si>
  <si>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</si>
  <si>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</si>
  <si>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</si>
  <si>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</si>
  <si>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</si>
  <si>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</si>
  <si>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</si>
  <si>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</si>
  <si>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</si>
  <si>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</si>
  <si>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</si>
  <si>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</si>
  <si>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</si>
  <si>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</si>
  <si>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</si>
  <si>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</si>
  <si>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</si>
  <si>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</si>
  <si>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</si>
  <si>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</si>
  <si>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</si>
  <si>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</si>
  <si>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</si>
  <si>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</si>
  <si>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</si>
  <si>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</si>
  <si>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</si>
  <si>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</si>
  <si>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</si>
  <si>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</si>
  <si>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</si>
  <si>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</si>
  <si>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</si>
  <si>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</si>
  <si>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</si>
  <si>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</si>
  <si>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</si>
  <si>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</si>
  <si>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</si>
  <si>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</si>
  <si>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</si>
  <si>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</si>
  <si>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</si>
  <si>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</si>
  <si>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</si>
  <si>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</si>
  <si>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</si>
  <si>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</si>
  <si>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</si>
  <si>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</si>
  <si>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</si>
  <si>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</si>
  <si>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</si>
  <si>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</si>
  <si>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</si>
  <si>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</si>
  <si>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</si>
  <si>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</si>
  <si>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</si>
  <si>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</si>
  <si>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</si>
  <si>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</si>
  <si>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</si>
  <si>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</si>
  <si>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</si>
  <si>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</si>
  <si>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</si>
  <si>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</si>
  <si>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</si>
  <si>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</si>
  <si>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</si>
  <si>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</si>
  <si>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</si>
  <si>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</si>
  <si>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</si>
  <si>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</si>
  <si>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</si>
  <si>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</si>
  <si>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</si>
  <si>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</si>
  <si>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</si>
  <si>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</si>
  <si>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</si>
  <si>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</si>
  <si>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</si>
  <si>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</si>
  <si>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</si>
  <si>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</si>
  <si>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</si>
  <si>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</si>
  <si>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</si>
  <si>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</si>
  <si>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</si>
  <si>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</si>
  <si>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</si>
  <si>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</si>
  <si>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</si>
  <si>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</si>
  <si>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</si>
  <si>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</si>
  <si>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</si>
  <si>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</si>
  <si>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</si>
  <si>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</si>
  <si>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</si>
  <si>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</si>
  <si>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</si>
  <si>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</si>
  <si>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</si>
  <si>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</si>
  <si>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</si>
  <si>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</si>
  <si>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</si>
  <si>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</si>
  <si>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</si>
  <si>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</si>
  <si>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</si>
  <si>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</si>
  <si>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</si>
  <si>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</si>
  <si>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</si>
  <si>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</si>
  <si>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</si>
  <si>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</si>
  <si>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</si>
  <si>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</si>
  <si>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</si>
  <si>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</si>
  <si>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</si>
  <si>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</si>
  <si>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</si>
  <si>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</si>
  <si>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</si>
  <si>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</si>
  <si>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</si>
  <si>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</si>
  <si>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</si>
  <si>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</si>
  <si>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</si>
  <si>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</si>
  <si>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</si>
  <si>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</si>
  <si>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</si>
  <si>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</si>
  <si>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</si>
  <si>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</si>
  <si>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</si>
  <si>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</si>
  <si>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</si>
  <si>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</si>
  <si>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</si>
  <si>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</si>
  <si>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</si>
  <si>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</si>
  <si>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</si>
  <si>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</si>
  <si>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</si>
  <si>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</si>
  <si>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</si>
  <si>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</si>
  <si>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</si>
  <si>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</si>
  <si>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</si>
  <si>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</si>
  <si>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</si>
  <si>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</si>
  <si>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</si>
  <si>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</si>
  <si>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</si>
  <si>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</si>
  <si>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</si>
  <si>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</si>
  <si>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</si>
  <si>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</si>
  <si>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</si>
  <si>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</si>
  <si>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</si>
  <si>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</si>
  <si>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</si>
  <si>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</si>
  <si>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</si>
  <si>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</si>
  <si>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</si>
  <si>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</si>
  <si>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</si>
  <si>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</si>
  <si>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</si>
  <si>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</si>
  <si>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</si>
  <si>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</si>
  <si>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</si>
  <si>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</si>
  <si>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</si>
  <si>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</si>
  <si>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</si>
  <si>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</si>
  <si>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</si>
  <si>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</si>
  <si>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</si>
  <si>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</si>
  <si>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</si>
  <si>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</si>
  <si>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</si>
  <si>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</si>
  <si>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</si>
  <si>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</si>
  <si>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</si>
  <si>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</si>
  <si>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</si>
  <si>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</si>
  <si>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</si>
  <si>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</si>
  <si>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</si>
  <si>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</si>
  <si>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</si>
  <si>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</si>
  <si>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</si>
  <si>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</si>
  <si>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</si>
  <si>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</si>
  <si>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</si>
  <si>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</si>
  <si>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</si>
  <si>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</si>
  <si>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</si>
  <si>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</si>
  <si>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</si>
  <si>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</si>
  <si>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</si>
  <si>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</si>
  <si>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</si>
  <si>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</si>
  <si>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</si>
  <si>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</si>
  <si>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</si>
  <si>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</si>
  <si>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</si>
  <si>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</si>
  <si>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</si>
  <si>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</si>
  <si>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</si>
  <si>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</si>
  <si>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</si>
  <si>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</si>
  <si>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</si>
  <si>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</si>
  <si>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</si>
  <si>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</si>
  <si>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</si>
  <si>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</si>
  <si>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</si>
  <si>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</si>
  <si>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</si>
  <si>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</si>
  <si>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</si>
  <si>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</si>
  <si>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</si>
  <si>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</si>
  <si>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</si>
  <si>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</si>
  <si>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</si>
  <si>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</si>
  <si>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</si>
  <si>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</si>
  <si>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</si>
  <si>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</si>
  <si>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</si>
  <si>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</si>
  <si>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</si>
  <si>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</si>
  <si>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</si>
  <si>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</si>
  <si>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</si>
  <si>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</si>
  <si>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</si>
  <si>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</si>
  <si>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</si>
  <si>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</si>
  <si>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</si>
  <si>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</si>
  <si>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</si>
  <si>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</si>
  <si>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</si>
  <si>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</si>
  <si>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</si>
  <si>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</si>
  <si>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</si>
  <si>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</si>
  <si>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</si>
  <si>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</si>
  <si>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</si>
  <si>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</si>
  <si>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</si>
  <si>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</si>
  <si>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</si>
  <si>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</si>
  <si>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</si>
  <si>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</si>
  <si>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</si>
  <si>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</si>
  <si>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</si>
  <si>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</si>
  <si>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</si>
  <si>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</si>
  <si>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</si>
  <si>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</si>
  <si>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</si>
  <si>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</si>
  <si>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</si>
  <si>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</si>
  <si>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</si>
  <si>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</si>
  <si>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</si>
  <si>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</si>
  <si>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</si>
  <si>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</si>
  <si>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</si>
  <si>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</si>
  <si>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</si>
  <si>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</si>
  <si>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</si>
  <si>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</si>
  <si>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</si>
  <si>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</si>
  <si>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</si>
  <si>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</si>
  <si>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</si>
  <si>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</si>
  <si>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</si>
  <si>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</si>
  <si>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</si>
  <si>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</si>
  <si>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</si>
  <si>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</si>
  <si>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</si>
  <si>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</si>
  <si>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</si>
  <si>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</si>
  <si>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</si>
  <si>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</si>
  <si>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</si>
  <si>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</si>
  <si>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</si>
  <si>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</si>
  <si>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</si>
  <si>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</si>
  <si>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</si>
  <si>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</si>
  <si>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</si>
  <si>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</si>
  <si>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</si>
  <si>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</si>
  <si>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</si>
  <si>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</si>
  <si>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</si>
  <si>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</si>
  <si>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</si>
  <si>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</si>
  <si>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</si>
  <si>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</si>
  <si>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</si>
  <si>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</si>
  <si>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</si>
  <si>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</si>
  <si>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</si>
  <si>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</si>
  <si>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</si>
  <si>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</si>
  <si>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</si>
  <si>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</si>
  <si>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</si>
  <si>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</si>
  <si>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</si>
  <si>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</si>
  <si>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</si>
  <si>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</si>
  <si>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</si>
  <si>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</si>
  <si>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</si>
  <si>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</si>
  <si>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</si>
  <si>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</si>
  <si>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</si>
  <si>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</si>
  <si>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</si>
  <si>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</si>
  <si>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</si>
  <si>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</si>
  <si>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</si>
  <si>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</si>
  <si>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</si>
  <si>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</si>
  <si>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</si>
  <si>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</si>
  <si>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</si>
  <si>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</si>
  <si>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</si>
  <si>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</si>
  <si>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</si>
  <si>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</si>
  <si>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</si>
  <si>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</si>
  <si>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</si>
  <si>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</si>
  <si>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</si>
  <si>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</si>
  <si>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</si>
  <si>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</si>
  <si>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</si>
  <si>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</si>
  <si>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</si>
  <si>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</si>
  <si>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</si>
  <si>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</si>
  <si>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</si>
  <si>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</si>
  <si>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</si>
  <si>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</si>
  <si>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</si>
  <si>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</si>
  <si>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</si>
  <si>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</si>
  <si>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</si>
  <si>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</si>
  <si>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</si>
  <si>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</si>
  <si>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</si>
  <si>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</si>
  <si>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</si>
  <si>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</si>
  <si>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</si>
  <si>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</si>
  <si>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</si>
  <si>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</si>
  <si>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</si>
  <si>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</si>
  <si>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</si>
  <si>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</si>
  <si>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</si>
  <si>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</si>
  <si>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</si>
  <si>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</si>
  <si>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</si>
  <si>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</si>
  <si>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</si>
  <si>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</si>
  <si>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</si>
  <si>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</si>
  <si>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</si>
  <si>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</si>
  <si>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</si>
  <si>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</si>
  <si>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</si>
  <si>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</si>
  <si>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</si>
  <si>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</si>
  <si>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</si>
  <si>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</si>
  <si>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</si>
  <si>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</si>
  <si>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</si>
  <si>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</si>
  <si>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</si>
  <si>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</si>
  <si>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</si>
  <si>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</si>
  <si>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</si>
  <si>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</si>
  <si>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</si>
  <si>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</si>
  <si>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</si>
  <si>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</si>
  <si>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</si>
  <si>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</si>
  <si>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</si>
  <si>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</si>
  <si>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</si>
  <si>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</si>
  <si>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</si>
  <si>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</si>
  <si>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</si>
  <si>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</si>
  <si>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</si>
  <si>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</si>
  <si>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</si>
  <si>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</si>
  <si>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</si>
  <si>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</si>
  <si>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</si>
  <si>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</si>
  <si>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</si>
  <si>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</si>
  <si>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</si>
  <si>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</si>
  <si>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</si>
  <si>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</si>
  <si>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</si>
  <si>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</si>
  <si>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</si>
  <si>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</si>
  <si>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</si>
  <si>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</si>
  <si>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</si>
  <si>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</si>
  <si>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</si>
  <si>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</si>
  <si>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</si>
  <si>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</si>
  <si>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</si>
  <si>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</si>
  <si>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</si>
  <si>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</si>
  <si>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</si>
  <si>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</si>
  <si>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</si>
  <si>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</si>
  <si>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</si>
  <si>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</si>
  <si>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</si>
  <si>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</si>
  <si>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</si>
  <si>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</si>
  <si>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</si>
  <si>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</si>
  <si>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</si>
  <si>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</si>
  <si>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</si>
  <si>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</si>
  <si>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</si>
  <si>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</si>
  <si>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</si>
  <si>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</si>
  <si>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</si>
  <si>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</si>
  <si>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</si>
  <si>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</si>
  <si>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</si>
  <si>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</si>
  <si>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</si>
  <si>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</si>
  <si>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</si>
  <si>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</si>
  <si>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</si>
  <si>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</si>
  <si>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</si>
  <si>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</si>
  <si>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</si>
  <si>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</si>
  <si>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</si>
  <si>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</si>
  <si>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</si>
  <si>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</si>
  <si>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</si>
  <si>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</si>
  <si>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</si>
  <si>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</si>
  <si>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</si>
  <si>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</si>
  <si>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</si>
  <si>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</si>
  <si>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</si>
  <si>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</si>
  <si>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</si>
  <si>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</si>
  <si>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</si>
  <si>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</si>
  <si>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</si>
  <si>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</si>
  <si>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</si>
  <si>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</si>
  <si>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</si>
  <si>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</si>
  <si>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</si>
  <si>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</si>
  <si>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</si>
  <si>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</si>
  <si>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</si>
  <si>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</si>
  <si>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</si>
  <si>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</si>
  <si>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</si>
  <si>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</si>
  <si>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</si>
  <si>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</si>
  <si>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</si>
  <si>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</si>
  <si>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</si>
  <si>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</si>
  <si>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</si>
  <si>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</si>
  <si>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</si>
  <si>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</si>
  <si>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</si>
  <si>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</si>
  <si>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</si>
  <si>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</si>
  <si>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</si>
  <si>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</si>
  <si>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</si>
  <si>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</si>
  <si>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</si>
  <si>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</si>
  <si>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</si>
  <si>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</si>
  <si>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</si>
  <si>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</si>
  <si>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</si>
  <si>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</si>
  <si>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</si>
  <si>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</si>
  <si>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</si>
  <si>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</si>
  <si>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</si>
  <si>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</si>
  <si>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</si>
  <si>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</si>
  <si>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</si>
  <si>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</si>
  <si>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</si>
  <si>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</si>
  <si>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</si>
  <si>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</si>
  <si>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</si>
  <si>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</si>
  <si>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</si>
  <si>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</si>
  <si>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</si>
  <si>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</si>
  <si>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</si>
  <si>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</si>
  <si>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</si>
  <si>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</si>
  <si>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</si>
  <si>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</si>
  <si>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</si>
  <si>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</si>
  <si>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</si>
  <si>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</si>
  <si>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</si>
  <si>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</si>
  <si>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</si>
  <si>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</si>
  <si>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</si>
  <si>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</si>
  <si>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</si>
  <si>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</si>
  <si>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</si>
  <si>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</si>
  <si>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</si>
  <si>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</si>
  <si>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</si>
  <si>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</si>
  <si>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</si>
  <si>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</si>
  <si>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</si>
  <si>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</si>
  <si>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</si>
  <si>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</si>
  <si>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</si>
  <si>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</si>
  <si>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</si>
  <si>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</si>
  <si>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</si>
  <si>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</si>
  <si>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</si>
  <si>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</si>
  <si>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</si>
  <si>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</si>
  <si>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</si>
  <si>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</si>
  <si>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</si>
  <si>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</si>
  <si>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</si>
  <si>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</si>
  <si>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</si>
  <si>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</si>
  <si>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</si>
  <si>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</si>
  <si>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</si>
  <si>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</si>
  <si>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</si>
  <si>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</si>
  <si>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</si>
  <si>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</si>
  <si>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</si>
  <si>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</si>
  <si>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</si>
  <si>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</si>
  <si>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</si>
  <si>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</si>
  <si>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</si>
  <si>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</si>
  <si>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</si>
  <si>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</si>
  <si>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</si>
  <si>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</si>
  <si>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</si>
  <si>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</si>
  <si>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</si>
  <si>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</si>
  <si>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</si>
  <si>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</si>
  <si>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</si>
  <si>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</si>
  <si>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</si>
  <si>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</si>
  <si>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</si>
  <si>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</si>
  <si>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</si>
  <si>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</si>
  <si>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</si>
  <si>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</si>
  <si>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</si>
  <si>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</si>
  <si>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</si>
  <si>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</si>
  <si>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</si>
  <si>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</si>
  <si>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</si>
  <si>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</si>
  <si>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</si>
  <si>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</si>
  <si>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</si>
  <si>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</si>
  <si>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</si>
  <si>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</si>
  <si>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</si>
  <si>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</si>
  <si>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</si>
  <si>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</si>
  <si>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</si>
  <si>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</si>
  <si>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</si>
  <si>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</si>
  <si>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</si>
  <si>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</si>
  <si>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</si>
  <si>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</si>
  <si>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</si>
  <si>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</si>
  <si>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</si>
  <si>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</si>
  <si>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</si>
  <si>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</si>
  <si>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</si>
  <si>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</si>
  <si>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</si>
  <si>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</si>
  <si>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</si>
  <si>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</si>
  <si>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</si>
  <si>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</si>
  <si>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</si>
  <si>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</si>
  <si>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</si>
  <si>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</si>
  <si>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</si>
  <si>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</si>
  <si>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</si>
  <si>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</si>
  <si>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</si>
  <si>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</si>
  <si>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</si>
  <si>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</si>
  <si>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</si>
  <si>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</si>
  <si>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</si>
  <si>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</si>
  <si>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</si>
  <si>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</si>
  <si>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</si>
  <si>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</si>
  <si>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</si>
  <si>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</si>
  <si>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</si>
  <si>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</si>
  <si>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</si>
  <si>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</si>
  <si>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</si>
  <si>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</si>
  <si>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</si>
  <si>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</si>
  <si>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</si>
  <si>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</si>
  <si>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</si>
  <si>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</si>
  <si>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</si>
  <si>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</si>
  <si>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</si>
  <si>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</si>
  <si>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</si>
  <si>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</si>
  <si>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</si>
  <si>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</si>
  <si>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</si>
  <si>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</si>
  <si>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</si>
  <si>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</si>
  <si>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</si>
  <si>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</si>
  <si>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</si>
  <si>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</si>
  <si>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</si>
  <si>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</si>
  <si>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</si>
  <si>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</si>
  <si>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</si>
  <si>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</si>
  <si>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</si>
  <si>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</si>
  <si>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</si>
  <si>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</si>
  <si>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</si>
  <si>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</si>
  <si>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</si>
  <si>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</si>
  <si>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</si>
  <si>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</si>
  <si>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</si>
  <si>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</si>
  <si>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</si>
  <si>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</si>
  <si>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</si>
  <si>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</si>
  <si>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</si>
  <si>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</si>
  <si>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</si>
  <si>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</si>
  <si>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</si>
  <si>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</si>
  <si>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</si>
  <si>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</si>
  <si>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</si>
  <si>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</si>
  <si>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</si>
  <si>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</si>
  <si>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</si>
  <si>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</si>
  <si>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</si>
  <si>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</si>
  <si>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</si>
  <si>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</si>
  <si>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</si>
  <si>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</si>
  <si>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</si>
  <si>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</si>
  <si>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</si>
  <si>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</si>
  <si>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</si>
  <si>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</si>
  <si>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</si>
  <si>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</si>
  <si>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</si>
  <si>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</si>
  <si>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</si>
  <si>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</si>
  <si>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</si>
  <si>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</si>
  <si>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</si>
  <si>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</si>
  <si>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</si>
  <si>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</si>
  <si>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</si>
  <si>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</si>
  <si>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</si>
  <si>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</si>
  <si>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</si>
  <si>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</si>
  <si>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</si>
  <si>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</si>
  <si>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</si>
  <si>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</si>
  <si>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</si>
  <si>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</si>
  <si>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</si>
  <si>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</si>
  <si>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</si>
  <si>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</si>
  <si>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</si>
  <si>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</si>
  <si>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</si>
  <si>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</si>
  <si>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</si>
  <si>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</si>
  <si>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</si>
  <si>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</si>
  <si>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</si>
  <si>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</si>
  <si>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</si>
  <si>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</si>
  <si>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</si>
  <si>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</si>
  <si>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</si>
  <si>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</si>
  <si>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</si>
  <si>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</si>
  <si>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</si>
  <si>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</si>
  <si>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</si>
  <si>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</si>
  <si>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</si>
  <si>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</si>
  <si>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</si>
  <si>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</si>
  <si>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</si>
  <si>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</si>
  <si>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</si>
  <si>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</si>
  <si>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</si>
  <si>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</si>
  <si>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</si>
  <si>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</si>
  <si>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</si>
  <si>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</si>
  <si>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</si>
  <si>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</si>
  <si>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</si>
  <si>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</si>
  <si>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</si>
  <si>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</si>
  <si>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</si>
  <si>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</si>
  <si>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</si>
  <si>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</si>
  <si>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</si>
  <si>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</si>
  <si>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</si>
  <si>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</si>
  <si>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</si>
  <si>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</si>
  <si>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</si>
  <si>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</si>
  <si>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</si>
  <si>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</si>
  <si>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</si>
  <si>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</si>
  <si>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</si>
  <si>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</si>
  <si>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</si>
  <si>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</si>
  <si>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</si>
  <si>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</si>
  <si>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</si>
  <si>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</si>
  <si>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</si>
  <si>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</si>
  <si>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</si>
  <si>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</si>
  <si>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</si>
  <si>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</si>
  <si>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</si>
  <si>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</si>
  <si>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</si>
  <si>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</si>
  <si>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</si>
  <si>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</si>
  <si>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</si>
  <si>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</si>
  <si>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</si>
  <si>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</si>
  <si>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</si>
  <si>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</si>
  <si>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</si>
  <si>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</si>
  <si>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</si>
  <si>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</si>
  <si>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</si>
  <si>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</si>
  <si>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</si>
  <si>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</si>
  <si>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</si>
  <si>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</si>
  <si>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</si>
  <si>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</si>
  <si>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</si>
  <si>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</si>
  <si>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</si>
  <si>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</si>
  <si>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</si>
  <si>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</si>
  <si>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</si>
  <si>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</si>
  <si>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</si>
  <si>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</si>
  <si>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</si>
  <si>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</si>
  <si>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</si>
  <si>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</si>
  <si>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</si>
  <si>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</si>
  <si>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</si>
  <si>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</si>
  <si>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</si>
  <si>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</si>
  <si>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</si>
  <si>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</si>
  <si>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</si>
  <si>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</si>
  <si>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</si>
  <si>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</si>
  <si>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</si>
  <si>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</si>
  <si>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</si>
  <si>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</si>
  <si>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</si>
  <si>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</si>
  <si>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</si>
  <si>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</si>
  <si>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</si>
  <si>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</si>
  <si>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</si>
  <si>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</si>
  <si>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</si>
  <si>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</si>
  <si>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</si>
  <si>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</si>
  <si>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</si>
  <si>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</si>
  <si>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</si>
  <si>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</si>
  <si>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</si>
  <si>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</si>
  <si>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</si>
  <si>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</si>
  <si>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</si>
  <si>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</si>
  <si>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</si>
  <si>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</si>
  <si>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</si>
  <si>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</si>
  <si>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</si>
  <si>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</si>
  <si>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</si>
  <si>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</si>
  <si>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</si>
  <si>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</si>
  <si>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</si>
  <si>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</si>
  <si>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</si>
  <si>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</si>
  <si>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</si>
  <si>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</si>
  <si>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</si>
  <si>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</si>
  <si>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</si>
  <si>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</si>
  <si>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</si>
  <si>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</si>
  <si>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</si>
  <si>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</si>
  <si>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</si>
  <si>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</si>
  <si>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</si>
  <si>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</si>
  <si>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</si>
  <si>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</si>
  <si>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</si>
  <si>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</si>
  <si>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</si>
  <si>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</si>
  <si>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</si>
  <si>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</si>
  <si>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</si>
  <si>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</si>
  <si>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</si>
  <si>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</si>
  <si>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</si>
  <si>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</si>
  <si>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</si>
  <si>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</si>
  <si>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</si>
  <si>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</si>
  <si>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</si>
  <si>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</si>
  <si>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</si>
  <si>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</si>
  <si>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</si>
  <si>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</si>
  <si>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</si>
  <si>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</si>
  <si>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</si>
  <si>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</si>
  <si>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</si>
  <si>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</si>
  <si>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</si>
  <si>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</si>
  <si>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</si>
  <si>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</si>
  <si>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</si>
  <si>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</si>
  <si>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</si>
  <si>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</si>
  <si>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</si>
  <si>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</si>
  <si>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</si>
  <si>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</si>
  <si>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</si>
  <si>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</si>
  <si>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</si>
  <si>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</si>
  <si>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</si>
  <si>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</si>
  <si>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</si>
  <si>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</si>
  <si>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</si>
  <si>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</si>
  <si>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</si>
  <si>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</si>
  <si>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</si>
  <si>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</si>
  <si>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</si>
  <si>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</si>
  <si>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</si>
  <si>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</si>
  <si>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</si>
  <si>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</si>
  <si>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</si>
  <si>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</si>
  <si>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</si>
  <si>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</si>
  <si>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</si>
  <si>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</si>
  <si>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</si>
  <si>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</si>
  <si>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</si>
  <si>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</si>
  <si>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</si>
  <si>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</si>
  <si>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</si>
  <si>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</si>
  <si>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</si>
  <si>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</si>
  <si>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</si>
  <si>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</si>
  <si>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</si>
  <si>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</si>
  <si>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</si>
  <si>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</si>
  <si>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</si>
  <si>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</si>
  <si>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</si>
  <si>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</si>
  <si>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</si>
  <si>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</si>
  <si>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</si>
  <si>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</si>
  <si>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</si>
  <si>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</si>
  <si>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</si>
  <si>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</si>
  <si>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</si>
  <si>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</si>
  <si>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</si>
  <si>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</si>
  <si>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</si>
  <si>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</si>
  <si>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</si>
  <si>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</si>
  <si>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</si>
  <si>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</si>
  <si>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</si>
  <si>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</si>
  <si>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</si>
  <si>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</si>
  <si>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</si>
  <si>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</si>
  <si>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</si>
  <si>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</si>
  <si>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</si>
  <si>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</si>
  <si>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</si>
  <si>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</si>
  <si>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</si>
  <si>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</si>
  <si>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</si>
  <si>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</si>
  <si>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</si>
  <si>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</si>
  <si>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</si>
  <si>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</si>
  <si>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</si>
  <si>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</si>
  <si>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</si>
  <si>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</si>
  <si>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</si>
  <si>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</si>
  <si>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</si>
  <si>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</si>
  <si>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</si>
  <si>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</si>
  <si>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</si>
  <si>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</si>
  <si>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</si>
  <si>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</si>
  <si>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</si>
  <si>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</si>
  <si>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</si>
  <si>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</si>
  <si>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</si>
  <si>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</si>
  <si>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</si>
  <si>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</si>
  <si>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</si>
  <si>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</si>
  <si>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</si>
  <si>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</si>
  <si>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</si>
  <si>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</si>
  <si>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</si>
  <si>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</si>
  <si>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</si>
  <si>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</si>
  <si>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</si>
  <si>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</si>
  <si>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</si>
  <si>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</si>
  <si>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</si>
  <si>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</si>
  <si>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</si>
  <si>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</si>
  <si>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</si>
  <si>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</si>
  <si>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</si>
  <si>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</si>
  <si>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</si>
  <si>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</si>
  <si>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</si>
  <si>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</si>
  <si>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</si>
  <si>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</si>
  <si>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</si>
  <si>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</si>
  <si>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</si>
  <si>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</si>
  <si>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</si>
  <si>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</si>
  <si>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</si>
  <si>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</si>
  <si>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</si>
  <si>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</si>
  <si>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</si>
  <si>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</si>
  <si>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</si>
  <si>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</si>
  <si>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</si>
  <si>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</si>
  <si>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</si>
  <si>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</si>
  <si>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</si>
  <si>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</si>
  <si>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</si>
  <si>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</si>
  <si>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</si>
  <si>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</si>
  <si>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</si>
  <si>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</si>
  <si>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</si>
  <si>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</si>
  <si>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</si>
  <si>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</si>
  <si>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</si>
  <si>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</si>
  <si>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</si>
  <si>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</si>
  <si>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</si>
  <si>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</si>
  <si>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</si>
  <si>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</si>
  <si>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</si>
  <si>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</si>
  <si>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</si>
  <si>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</si>
  <si>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</si>
  <si>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</si>
  <si>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</si>
  <si>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</si>
  <si>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</si>
  <si>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</si>
  <si>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</si>
  <si>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</si>
  <si>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</si>
  <si>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</si>
  <si>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</si>
  <si>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</si>
  <si>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</si>
  <si>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</si>
  <si>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</si>
  <si>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</si>
  <si>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</si>
  <si>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</si>
  <si>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</si>
  <si>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</si>
  <si>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</si>
  <si>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</si>
  <si>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</si>
  <si>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</si>
  <si>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</si>
  <si>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</si>
  <si>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</si>
  <si>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</si>
  <si>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</si>
  <si>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</si>
  <si>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</si>
  <si>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</si>
  <si>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</si>
  <si>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</si>
  <si>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</si>
  <si>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</si>
  <si>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</si>
  <si>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</si>
  <si>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</si>
  <si>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</si>
  <si>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</si>
  <si>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</si>
  <si>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</si>
  <si>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</si>
  <si>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</si>
  <si>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</si>
  <si>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</si>
  <si>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</si>
  <si>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</si>
  <si>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</si>
  <si>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</si>
  <si>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</si>
  <si>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</si>
  <si>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</si>
  <si>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</si>
  <si>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</si>
  <si>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</si>
  <si>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</si>
  <si>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</si>
  <si>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</si>
  <si>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</si>
  <si>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</si>
  <si>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</si>
  <si>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</si>
  <si>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</si>
  <si>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</si>
  <si>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</si>
  <si>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</si>
  <si>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</si>
  <si>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</si>
  <si>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</si>
  <si>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</si>
  <si>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</si>
  <si>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</si>
  <si>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</si>
  <si>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</si>
  <si>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</si>
  <si>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</si>
  <si>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</si>
  <si>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</si>
  <si>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</si>
  <si>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</si>
  <si>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</si>
  <si>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</si>
  <si>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</si>
  <si>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</si>
  <si>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</si>
  <si>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</si>
  <si>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</si>
  <si>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</si>
  <si>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</si>
  <si>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</si>
  <si>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</si>
  <si>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</si>
  <si>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</si>
  <si>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</si>
  <si>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</si>
  <si>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</si>
  <si>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</si>
  <si>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</si>
  <si>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</si>
  <si>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</si>
  <si>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</si>
  <si>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</si>
  <si>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</si>
  <si>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</si>
  <si>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</si>
  <si>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</si>
  <si>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</si>
  <si>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</si>
  <si>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</si>
  <si>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</si>
  <si>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</si>
  <si>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</si>
  <si>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</si>
  <si>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</si>
  <si>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</si>
  <si>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</si>
  <si>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</si>
  <si>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</si>
  <si>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</si>
  <si>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</si>
  <si>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</si>
  <si>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</si>
  <si>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</si>
  <si>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</si>
  <si>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</si>
  <si>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</si>
  <si>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</si>
  <si>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</si>
  <si>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</si>
  <si>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</si>
  <si>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</si>
  <si>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</si>
  <si>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</si>
  <si>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</si>
  <si>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</si>
  <si>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</si>
  <si>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</si>
  <si>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</si>
  <si>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</si>
  <si>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</si>
  <si>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</si>
  <si>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</si>
  <si>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</si>
  <si>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</si>
  <si>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</si>
  <si>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</si>
  <si>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</si>
  <si>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</si>
  <si>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</si>
  <si>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</si>
  <si>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</si>
  <si>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</si>
  <si>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</si>
  <si>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</si>
  <si>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</si>
  <si>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</si>
  <si>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</si>
  <si>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</si>
  <si>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</si>
  <si>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</si>
  <si>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</si>
  <si>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</si>
  <si>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</si>
  <si>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</si>
  <si>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</si>
  <si>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</si>
  <si>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</si>
  <si>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</si>
  <si>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</si>
  <si>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</si>
  <si>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</si>
  <si>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</si>
  <si>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</si>
  <si>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</si>
  <si>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</si>
  <si>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</si>
  <si>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</si>
  <si>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</si>
  <si>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</si>
  <si>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</si>
  <si>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</si>
  <si>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</si>
  <si>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</si>
  <si>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</si>
  <si>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</si>
  <si>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</si>
  <si>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</si>
  <si>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</si>
  <si>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</si>
  <si>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</si>
  <si>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</si>
  <si>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</si>
  <si>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</si>
  <si>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</si>
  <si>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</si>
  <si>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</si>
  <si>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</si>
  <si>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</si>
  <si>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</si>
  <si>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</si>
  <si>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</si>
  <si>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</si>
  <si>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</si>
  <si>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</si>
  <si>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</si>
  <si>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</si>
  <si>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</si>
  <si>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</si>
  <si>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</si>
  <si>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</si>
  <si>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</si>
  <si>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</si>
  <si>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</si>
  <si>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</si>
  <si>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</si>
  <si>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</si>
  <si>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</si>
  <si>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</si>
  <si>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</si>
  <si>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</si>
  <si>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</si>
  <si>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</si>
  <si>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</si>
  <si>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</si>
  <si>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</si>
  <si>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</si>
  <si>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</si>
  <si>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</si>
  <si>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</si>
  <si>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</si>
  <si>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</si>
  <si>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</si>
  <si>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</si>
  <si>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</si>
  <si>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</si>
  <si>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</si>
  <si>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</si>
  <si>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</si>
  <si>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</si>
  <si>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</si>
  <si>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</si>
  <si>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</si>
  <si>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</si>
  <si>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</si>
  <si>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</si>
  <si>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</si>
  <si>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</si>
  <si>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</si>
  <si>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</si>
  <si>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</si>
  <si>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</si>
  <si>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</si>
  <si>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</si>
  <si>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</si>
  <si>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</si>
  <si>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</si>
  <si>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</si>
  <si>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</si>
  <si>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</si>
  <si>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</si>
  <si>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</si>
  <si>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</si>
  <si>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</si>
  <si>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</si>
  <si>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</si>
  <si>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</si>
  <si>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</si>
  <si>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</si>
  <si>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</si>
  <si>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</si>
  <si>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</si>
  <si>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</si>
  <si>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</si>
  <si>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</si>
  <si>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</si>
  <si>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</si>
  <si>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</si>
  <si>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</si>
  <si>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</si>
  <si>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</si>
  <si>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</si>
  <si>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</si>
  <si>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</si>
  <si>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</si>
  <si>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</si>
  <si>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</si>
  <si>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</si>
  <si>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</si>
  <si>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</si>
  <si>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</si>
  <si>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</si>
  <si>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</si>
  <si>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</si>
  <si>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</si>
  <si>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</si>
  <si>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</si>
  <si>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</si>
  <si>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</si>
  <si>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</si>
  <si>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</si>
  <si>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</si>
  <si>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</si>
  <si>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</si>
  <si>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</si>
  <si>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</si>
  <si>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</si>
  <si>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</si>
  <si>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</si>
  <si>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</si>
  <si>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</si>
  <si>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</si>
  <si>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</si>
  <si>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</si>
  <si>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</si>
  <si>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</si>
  <si>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</si>
  <si>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</si>
  <si>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</si>
  <si>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</si>
  <si>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</si>
  <si>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</si>
  <si>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</si>
  <si>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</si>
  <si>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</si>
  <si>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</si>
  <si>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</si>
  <si>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</si>
  <si>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</si>
  <si>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</si>
  <si>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</si>
  <si>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</si>
  <si>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</si>
  <si>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</si>
  <si>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</si>
  <si>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</si>
  <si>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</si>
  <si>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</si>
  <si>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</si>
  <si>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</si>
  <si>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</si>
  <si>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</si>
  <si>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</si>
  <si>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</si>
  <si>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</si>
  <si>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</si>
  <si>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</si>
  <si>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</si>
  <si>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</si>
  <si>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</si>
  <si>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</si>
  <si>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</si>
  <si>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</si>
  <si>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</si>
  <si>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</si>
  <si>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</si>
  <si>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</si>
  <si>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</si>
  <si>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</si>
  <si>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</si>
  <si>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</si>
  <si>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</si>
  <si>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</si>
  <si>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</si>
  <si>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</si>
  <si>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</si>
  <si>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</si>
  <si>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</si>
  <si>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</si>
  <si>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</si>
  <si>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</si>
  <si>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</si>
  <si>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</si>
  <si>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</si>
  <si>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</si>
  <si>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</si>
  <si>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</si>
  <si>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</si>
  <si>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</si>
  <si>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</si>
  <si>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</si>
  <si>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</si>
  <si>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</si>
  <si>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</si>
  <si>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</si>
  <si>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</si>
  <si>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</si>
  <si>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</si>
  <si>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</si>
  <si>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</si>
  <si>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</si>
  <si>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</si>
  <si>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</si>
  <si>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</si>
  <si>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</si>
  <si>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</si>
  <si>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</si>
  <si>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</si>
  <si>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</si>
  <si>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</si>
  <si>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</si>
  <si>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</si>
  <si>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</si>
  <si>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</si>
  <si>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</si>
  <si>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</si>
  <si>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</si>
  <si>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</si>
  <si>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</si>
  <si>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</si>
  <si>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</si>
  <si>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</si>
  <si>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</si>
  <si>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</si>
  <si>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</si>
  <si>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</si>
  <si>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</si>
  <si>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</si>
  <si>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</si>
  <si>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</si>
  <si>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</si>
  <si>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</si>
  <si>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</si>
  <si>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</si>
  <si>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</si>
  <si>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</si>
  <si>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</si>
  <si>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</si>
  <si>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</si>
  <si>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</si>
  <si>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</si>
  <si>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</si>
  <si>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</si>
  <si>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</si>
  <si>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</si>
  <si>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</si>
  <si>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</si>
  <si>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</si>
  <si>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</si>
  <si>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</si>
  <si>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</si>
  <si>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</si>
  <si>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</si>
  <si>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</si>
  <si>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</si>
  <si>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</si>
  <si>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</si>
  <si>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</si>
  <si>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</si>
  <si>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</si>
  <si>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</si>
  <si>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</si>
  <si>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</si>
  <si>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</si>
  <si>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</si>
  <si>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</si>
  <si>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</si>
  <si>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</si>
  <si>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</si>
  <si>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</si>
  <si>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</si>
  <si>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</si>
  <si>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</si>
  <si>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</si>
  <si>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</si>
  <si>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</si>
  <si>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</si>
  <si>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</si>
  <si>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</si>
  <si>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</si>
  <si>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</si>
  <si>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</si>
  <si>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</si>
  <si>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</si>
  <si>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</si>
  <si>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</si>
  <si>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</si>
  <si>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</si>
  <si>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</si>
  <si>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</si>
  <si>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</si>
  <si>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</si>
  <si>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</si>
  <si>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</si>
  <si>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</si>
  <si>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</si>
  <si>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</si>
  <si>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</si>
  <si>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</si>
  <si>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</si>
  <si>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</si>
  <si>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</si>
  <si>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</si>
  <si>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</si>
  <si>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</si>
  <si>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</si>
  <si>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</si>
  <si>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</si>
  <si>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</si>
  <si>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</si>
  <si>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</si>
  <si>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</si>
  <si>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</si>
  <si>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</si>
  <si>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</si>
  <si>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</si>
  <si>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</si>
  <si>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</si>
  <si>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</si>
  <si>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</si>
  <si>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</si>
  <si>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</si>
  <si>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</si>
  <si>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</si>
  <si>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</si>
  <si>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</si>
  <si>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</si>
  <si>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</si>
  <si>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</si>
  <si>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</si>
  <si>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</si>
  <si>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</si>
  <si>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</si>
  <si>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</si>
  <si>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</si>
  <si>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</si>
  <si>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</si>
  <si>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</si>
  <si>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</si>
  <si>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</si>
  <si>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</si>
  <si>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</si>
  <si>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</si>
  <si>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</si>
  <si>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</si>
  <si>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</si>
  <si>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</si>
  <si>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</si>
  <si>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</si>
  <si>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</si>
  <si>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</si>
  <si>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</si>
  <si>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</si>
  <si>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</si>
  <si>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</si>
  <si>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</si>
  <si>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</si>
  <si>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</si>
  <si>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</si>
  <si>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</si>
  <si>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</si>
  <si>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</si>
  <si>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</si>
  <si>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</si>
  <si>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</si>
  <si>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</si>
  <si>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</si>
  <si>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</si>
  <si>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</si>
  <si>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</si>
  <si>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</si>
  <si>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</si>
  <si>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</si>
  <si>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</si>
  <si>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</si>
  <si>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</si>
  <si>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</si>
  <si>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</si>
  <si>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</si>
  <si>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</si>
  <si>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</si>
  <si>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</si>
  <si>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</si>
  <si>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</si>
  <si>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</si>
  <si>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</si>
  <si>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</si>
  <si>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</si>
  <si>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</si>
  <si>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</si>
  <si>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</si>
  <si>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</si>
  <si>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</si>
  <si>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</si>
  <si>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</si>
  <si>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</si>
  <si>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</si>
  <si>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</si>
  <si>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</si>
  <si>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</si>
  <si>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</si>
  <si>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</si>
  <si>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</si>
  <si>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</si>
  <si>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</si>
  <si>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</si>
  <si>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</si>
  <si>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</si>
  <si>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</si>
  <si>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</si>
  <si>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</si>
  <si>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</si>
  <si>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</si>
  <si>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</si>
  <si>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</si>
  <si>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</si>
  <si>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</si>
  <si>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</si>
  <si>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</si>
  <si>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</si>
  <si>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</si>
  <si>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</si>
  <si>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</si>
  <si>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</si>
  <si>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</si>
  <si>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</si>
  <si>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</si>
  <si>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</si>
  <si>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</si>
  <si>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</si>
  <si>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</si>
  <si>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</si>
  <si>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</si>
  <si>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</si>
  <si>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</si>
  <si>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</si>
  <si>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</si>
  <si>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</si>
  <si>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</si>
  <si>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</si>
  <si>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</si>
  <si>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</si>
  <si>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</si>
  <si>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</si>
  <si>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</si>
  <si>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</si>
  <si>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</si>
  <si>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</si>
  <si>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</si>
  <si>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</si>
  <si>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</si>
  <si>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</si>
  <si>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</si>
  <si>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</si>
  <si>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</si>
  <si>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</si>
  <si>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</si>
  <si>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</si>
  <si>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</si>
  <si>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</si>
  <si>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</si>
  <si>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</si>
  <si>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</si>
  <si>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</si>
  <si>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</si>
  <si>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</si>
  <si>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</si>
  <si>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</si>
  <si>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</si>
  <si>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</si>
  <si>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</si>
  <si>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</si>
  <si>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</si>
  <si>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</si>
  <si>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</si>
  <si>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</si>
  <si>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</si>
  <si>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</si>
  <si>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</si>
  <si>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</si>
  <si>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</si>
  <si>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</si>
  <si>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</si>
  <si>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</si>
  <si>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</si>
  <si>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</si>
  <si>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</si>
  <si>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</si>
  <si>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</si>
  <si>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</si>
  <si>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</si>
  <si>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</si>
  <si>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</si>
  <si>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</si>
  <si>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</si>
  <si>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</si>
  <si>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</si>
  <si>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</si>
  <si>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</si>
  <si>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</si>
  <si>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</si>
  <si>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</si>
  <si>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</si>
  <si>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</si>
  <si>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</si>
  <si>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</si>
  <si>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</si>
  <si>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</si>
  <si>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</si>
  <si>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</si>
  <si>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</si>
  <si>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</si>
  <si>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</si>
  <si>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</si>
  <si>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</si>
  <si>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</si>
  <si>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</si>
  <si>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</si>
  <si>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</si>
  <si>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</si>
  <si>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</si>
  <si>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</si>
  <si>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</si>
  <si>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</si>
  <si>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</si>
  <si>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</si>
  <si>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</si>
  <si>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</si>
  <si>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</si>
  <si>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</si>
  <si>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</si>
  <si>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</si>
  <si>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</si>
  <si>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</si>
  <si>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</si>
  <si>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</si>
  <si>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</si>
  <si>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</si>
  <si>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</si>
  <si>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</si>
  <si>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</si>
  <si>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</si>
  <si>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</si>
  <si>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</si>
  <si>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</si>
  <si>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</si>
  <si>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</si>
  <si>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</si>
  <si>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</si>
  <si>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</si>
  <si>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</si>
  <si>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</si>
  <si>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</si>
  <si>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</si>
  <si>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</si>
  <si>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</si>
  <si>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</si>
  <si>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</si>
  <si>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</si>
  <si>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</si>
  <si>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</si>
  <si>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</si>
  <si>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</si>
  <si>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</si>
  <si>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</si>
  <si>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</si>
  <si>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</si>
  <si>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</si>
  <si>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</si>
  <si>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</si>
  <si>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</si>
  <si>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</si>
  <si>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</si>
  <si>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</si>
  <si>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</si>
  <si>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</si>
  <si>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</si>
  <si>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</si>
  <si>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</si>
  <si>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</si>
  <si>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</si>
  <si>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</si>
  <si>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</si>
  <si>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</si>
  <si>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</si>
  <si>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</si>
  <si>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</si>
  <si>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</si>
  <si>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</si>
  <si>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</si>
  <si>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</si>
  <si>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</si>
  <si>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</si>
  <si>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</si>
  <si>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</si>
  <si>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</si>
  <si>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</si>
  <si>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</si>
  <si>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</si>
  <si>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</si>
  <si>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</si>
  <si>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</si>
  <si>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</si>
  <si>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</si>
  <si>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</si>
  <si>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</si>
  <si>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</si>
  <si>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</si>
  <si>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</si>
  <si>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</si>
  <si>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</si>
  <si>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</si>
  <si>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</si>
  <si>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</si>
  <si>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</si>
  <si>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</si>
  <si>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</si>
  <si>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</si>
  <si>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</si>
  <si>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</si>
  <si>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</si>
  <si>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</si>
  <si>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</si>
  <si>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</si>
  <si>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</si>
  <si>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</si>
  <si>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</si>
  <si>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</si>
  <si>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</si>
  <si>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</si>
  <si>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</si>
  <si>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</si>
  <si>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</si>
  <si>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</si>
  <si>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</si>
  <si>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</si>
  <si>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</si>
  <si>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</si>
  <si>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</si>
  <si>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</si>
  <si>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</si>
  <si>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</si>
  <si>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</si>
  <si>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</si>
  <si>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</si>
  <si>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</si>
  <si>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</si>
  <si>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</si>
  <si>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</si>
  <si>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</si>
  <si>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</si>
  <si>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</si>
  <si>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</si>
  <si>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</si>
  <si>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</si>
  <si>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</si>
  <si>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</si>
  <si>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</si>
  <si>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</si>
  <si>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</si>
  <si>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</si>
  <si>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</si>
  <si>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</si>
  <si>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</si>
  <si>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</si>
  <si>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</si>
  <si>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</si>
  <si>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</si>
  <si>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</si>
  <si>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</si>
  <si>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</si>
  <si>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</si>
  <si>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</si>
  <si>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</si>
  <si>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</si>
  <si>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</si>
  <si>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</si>
  <si>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</si>
  <si>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</si>
  <si>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</si>
  <si>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</si>
  <si>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</si>
  <si>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</si>
  <si>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</si>
  <si>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</si>
  <si>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</si>
  <si>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</si>
  <si>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</si>
  <si>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</si>
  <si>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</si>
  <si>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</si>
  <si>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</si>
  <si>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</si>
  <si>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</si>
  <si>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</si>
  <si>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</si>
  <si>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</si>
  <si>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</si>
  <si>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</si>
  <si>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</si>
  <si>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</si>
  <si>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</si>
  <si>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</si>
  <si>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</si>
  <si>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</si>
  <si>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</si>
  <si>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</si>
  <si>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</si>
  <si>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</si>
  <si>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</si>
  <si>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</si>
  <si>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</si>
  <si>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</si>
  <si>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</si>
  <si>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</si>
  <si>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</si>
  <si>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</si>
  <si>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</si>
  <si>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</si>
  <si>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</si>
  <si>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</si>
  <si>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</si>
  <si>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</si>
  <si>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</si>
  <si>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</si>
  <si>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</si>
  <si>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</si>
  <si>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</si>
  <si>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</si>
  <si>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</si>
  <si>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</si>
  <si>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</si>
  <si>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</si>
  <si>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</si>
  <si>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</si>
  <si>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</si>
  <si>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</si>
  <si>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</si>
  <si>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</si>
  <si>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</si>
  <si>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</si>
  <si>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</si>
  <si>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</si>
  <si>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</si>
  <si>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</si>
  <si>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</si>
  <si>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</si>
  <si>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</si>
  <si>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</si>
  <si>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</si>
  <si>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</si>
  <si>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</si>
  <si>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</si>
  <si>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</si>
  <si>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</si>
  <si>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</si>
  <si>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</si>
  <si>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</si>
  <si>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</si>
  <si>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</si>
  <si>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</si>
  <si>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</si>
  <si>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</si>
  <si>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</si>
  <si>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</si>
  <si>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</si>
  <si>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</si>
  <si>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</si>
  <si>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</si>
  <si>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</si>
  <si>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</si>
  <si>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</si>
  <si>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</si>
  <si>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</si>
  <si>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</si>
  <si>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</si>
  <si>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</si>
  <si>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</si>
  <si>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</si>
  <si>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</si>
  <si>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</si>
  <si>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</si>
  <si>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</si>
  <si>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</si>
  <si>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</si>
  <si>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</si>
  <si>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</si>
  <si>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</si>
  <si>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</si>
  <si>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</si>
  <si>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</si>
  <si>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</si>
  <si>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</si>
  <si>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</si>
  <si>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</si>
  <si>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</si>
  <si>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</si>
  <si>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</si>
  <si>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</si>
  <si>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</si>
  <si>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</si>
  <si>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</si>
  <si>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</si>
  <si>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</si>
  <si>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</si>
  <si>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</si>
  <si>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</si>
  <si>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</si>
  <si>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</si>
  <si>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</si>
  <si>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</si>
  <si>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</si>
  <si>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</si>
  <si>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</si>
  <si>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</si>
  <si>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</si>
  <si>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</si>
  <si>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</si>
  <si>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</si>
  <si>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</si>
  <si>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</si>
  <si>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</si>
  <si>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</si>
  <si>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</si>
  <si>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</si>
  <si>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</si>
  <si>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</si>
  <si>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</si>
  <si>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</si>
  <si>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</si>
  <si>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</si>
  <si>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</si>
  <si>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</si>
  <si>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</si>
  <si>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</si>
  <si>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</si>
  <si>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</si>
  <si>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</si>
  <si>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</si>
  <si>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</si>
  <si>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</si>
  <si>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</si>
  <si>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</si>
  <si>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</si>
  <si>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</si>
  <si>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</si>
  <si>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</si>
  <si>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</si>
  <si>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</si>
  <si>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</si>
  <si>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</si>
  <si>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</si>
  <si>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</si>
  <si>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</si>
  <si>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</si>
  <si>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</si>
  <si>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</si>
  <si>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</si>
  <si>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</si>
  <si>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</si>
  <si>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</si>
  <si>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</si>
  <si>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</si>
  <si>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</si>
  <si>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</si>
  <si>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</si>
  <si>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</si>
  <si>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</si>
  <si>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</si>
  <si>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</si>
  <si>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</si>
  <si>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</si>
  <si>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</si>
  <si>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</si>
  <si>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</si>
  <si>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</si>
  <si>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</si>
  <si>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</si>
  <si>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</si>
  <si>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</si>
  <si>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</si>
  <si>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</si>
  <si>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</si>
  <si>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</si>
  <si>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</si>
  <si>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</si>
  <si>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</si>
  <si>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</si>
  <si>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</si>
  <si>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</si>
  <si>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</si>
  <si>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</si>
  <si>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</si>
  <si>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</si>
  <si>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</si>
  <si>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</si>
  <si>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</si>
  <si>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</si>
  <si>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</si>
  <si>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</si>
  <si>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</si>
  <si>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</si>
  <si>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</si>
  <si>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</si>
  <si>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</si>
  <si>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</si>
  <si>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</si>
  <si>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</si>
  <si>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</si>
  <si>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</si>
  <si>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</si>
  <si>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</si>
  <si>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</si>
  <si>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</si>
  <si>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</si>
  <si>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</si>
  <si>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</si>
  <si>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</si>
  <si>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</si>
  <si>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</si>
  <si>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</si>
  <si>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</si>
  <si>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</si>
  <si>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</si>
  <si>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</si>
  <si>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</si>
  <si>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</si>
  <si>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</si>
  <si>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</si>
  <si>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</si>
  <si>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</si>
  <si>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</si>
  <si>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</si>
  <si>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</si>
  <si>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</si>
  <si>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</si>
  <si>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</si>
  <si>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</si>
  <si>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</si>
  <si>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</si>
  <si>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</si>
  <si>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</si>
  <si>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</si>
  <si>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</si>
  <si>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</si>
  <si>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</si>
  <si>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</si>
  <si>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</si>
  <si>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</si>
  <si>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</si>
  <si>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</si>
  <si>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</si>
  <si>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</si>
  <si>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</si>
  <si>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</si>
  <si>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</si>
  <si>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</si>
  <si>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</si>
  <si>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</si>
  <si>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</si>
  <si>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</si>
  <si>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</si>
  <si>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</si>
  <si>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</si>
  <si>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</si>
  <si>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</si>
  <si>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</si>
  <si>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</si>
  <si>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</si>
  <si>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</si>
  <si>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</si>
  <si>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</si>
  <si>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</si>
  <si>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</si>
  <si>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</si>
  <si>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</si>
  <si>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</si>
  <si>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</si>
  <si>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</si>
  <si>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</si>
  <si>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</si>
  <si>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</si>
  <si>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</si>
  <si>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</si>
  <si>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</si>
  <si>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</si>
  <si>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</si>
  <si>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</si>
  <si>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</si>
  <si>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</si>
  <si>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</si>
  <si>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</si>
  <si>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</si>
  <si>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</si>
  <si>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</si>
  <si>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</si>
  <si>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</si>
  <si>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</si>
  <si>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</si>
  <si>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</si>
  <si>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</si>
  <si>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</si>
  <si>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</si>
  <si>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</si>
  <si>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</si>
  <si>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</si>
  <si>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</si>
  <si>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</si>
  <si>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</si>
  <si>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</si>
  <si>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</si>
  <si>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</si>
  <si>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</si>
  <si>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</si>
  <si>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</si>
  <si>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</si>
  <si>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</si>
  <si>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</si>
  <si>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</si>
  <si>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</si>
  <si>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</si>
  <si>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</si>
  <si>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</si>
  <si>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</si>
  <si>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</si>
  <si>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</si>
  <si>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</si>
  <si>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</si>
  <si>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</si>
  <si>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</si>
  <si>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</si>
  <si>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</si>
  <si>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</si>
  <si>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</si>
  <si>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</si>
  <si>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</si>
  <si>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</si>
  <si>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</si>
  <si>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</si>
  <si>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</si>
  <si>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</si>
  <si>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</si>
  <si>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</si>
  <si>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</si>
  <si>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</si>
  <si>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</si>
  <si>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</si>
  <si>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</si>
  <si>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</si>
  <si>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</si>
  <si>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</si>
  <si>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</si>
  <si>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</si>
  <si>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</si>
  <si>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</si>
  <si>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</si>
  <si>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</si>
  <si>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</si>
  <si>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</si>
  <si>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</si>
  <si>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</si>
  <si>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</si>
  <si>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</si>
  <si>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</si>
  <si>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</si>
  <si>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</si>
  <si>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</si>
  <si>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</si>
  <si>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</si>
  <si>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</si>
  <si>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</si>
  <si>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</si>
  <si>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</si>
  <si>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</si>
  <si>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</si>
  <si>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</si>
  <si>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</si>
  <si>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</si>
  <si>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</si>
  <si>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</si>
  <si>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</si>
  <si>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</si>
  <si>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</si>
  <si>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</si>
  <si>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</si>
  <si>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</si>
  <si>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</si>
  <si>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</si>
  <si>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</si>
  <si>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</si>
  <si>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</si>
  <si>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</si>
  <si>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</si>
  <si>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</si>
  <si>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</si>
  <si>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</si>
  <si>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</si>
  <si>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</si>
  <si>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</si>
  <si>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</si>
  <si>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</si>
  <si>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</si>
  <si>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</si>
  <si>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</si>
  <si>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</si>
  <si>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</si>
  <si>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</si>
  <si>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</si>
  <si>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</si>
  <si>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</si>
  <si>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</si>
  <si>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</si>
  <si>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</si>
  <si>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</si>
  <si>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</si>
  <si>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</si>
  <si>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</si>
  <si>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</si>
  <si>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</si>
  <si>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</si>
  <si>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</si>
  <si>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</si>
  <si>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</si>
  <si>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</si>
  <si>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</si>
  <si>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</si>
  <si>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</si>
  <si>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</si>
  <si>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</si>
  <si>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</si>
  <si>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</si>
  <si>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</si>
  <si>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</si>
  <si>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</si>
  <si>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</si>
  <si>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</si>
  <si>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</si>
  <si>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</si>
  <si>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</si>
  <si>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</si>
  <si>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</si>
  <si>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</si>
  <si>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</si>
  <si>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</si>
  <si>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</si>
  <si>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</si>
  <si>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</si>
  <si>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</si>
  <si>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</si>
  <si>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</si>
  <si>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</si>
  <si>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</si>
  <si>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</si>
  <si>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</si>
  <si>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</si>
  <si>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</si>
  <si>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</si>
  <si>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</si>
  <si>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</si>
  <si>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</si>
  <si>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</si>
  <si>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</si>
  <si>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</si>
  <si>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</si>
  <si>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</si>
  <si>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</si>
  <si>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</si>
  <si>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</si>
  <si>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</si>
  <si>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</si>
  <si>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</si>
  <si>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</si>
  <si>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</si>
  <si>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</si>
  <si>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</si>
  <si>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</si>
  <si>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</si>
  <si>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</si>
  <si>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</si>
  <si>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</si>
  <si>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</si>
  <si>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</si>
  <si>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</si>
  <si>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</si>
  <si>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</si>
  <si>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</si>
  <si>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</si>
  <si>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</si>
  <si>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</si>
  <si>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</si>
  <si>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</si>
  <si>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</si>
  <si>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</si>
  <si>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</si>
  <si>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</si>
  <si>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</si>
  <si>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</si>
  <si>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</si>
  <si>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</si>
  <si>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</si>
  <si>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</si>
  <si>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</si>
  <si>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</si>
  <si>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</si>
  <si>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</si>
  <si>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</si>
  <si>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</si>
  <si>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</si>
  <si>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</si>
  <si>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</si>
  <si>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</si>
  <si>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</si>
  <si>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</si>
  <si>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</si>
  <si>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</si>
  <si>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</si>
  <si>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</si>
  <si>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</si>
  <si>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</si>
  <si>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</si>
  <si>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</si>
  <si>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</si>
  <si>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</si>
  <si>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</si>
  <si>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</si>
  <si>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</si>
  <si>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</si>
  <si>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</si>
  <si>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</si>
  <si>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</si>
  <si>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</si>
  <si>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</si>
  <si>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</si>
  <si>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</si>
  <si>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</si>
  <si>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</si>
  <si>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</si>
  <si>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</si>
  <si>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</si>
  <si>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</si>
  <si>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</si>
  <si>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</si>
  <si>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</si>
  <si>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</si>
  <si>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</si>
  <si>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</si>
  <si>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</si>
  <si>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</si>
  <si>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</si>
  <si>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</si>
  <si>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</si>
  <si>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</si>
  <si>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</si>
  <si>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</si>
  <si>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</si>
  <si>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</si>
  <si>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</si>
  <si>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</si>
  <si>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</si>
  <si>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</si>
  <si>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</si>
  <si>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</si>
  <si>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</si>
  <si>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</si>
  <si>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</si>
  <si>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</si>
  <si>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</si>
  <si>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</si>
  <si>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</si>
  <si>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</si>
  <si>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</si>
  <si>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</si>
  <si>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</si>
  <si>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</si>
  <si>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</si>
  <si>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</si>
  <si>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</si>
  <si>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</si>
  <si>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</si>
  <si>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</si>
  <si>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</si>
  <si>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</si>
  <si>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</si>
  <si>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</si>
  <si>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</si>
  <si>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</si>
  <si>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</si>
  <si>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</si>
  <si>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</si>
  <si>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</si>
  <si>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</si>
  <si>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</si>
  <si>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</si>
  <si>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</si>
  <si>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</si>
  <si>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</si>
  <si>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</si>
  <si>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</si>
  <si>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</si>
  <si>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</si>
  <si>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</si>
  <si>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</si>
  <si>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</si>
  <si>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</si>
  <si>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</si>
  <si>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</si>
  <si>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</si>
  <si>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</si>
  <si>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</si>
  <si>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</si>
  <si>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</si>
  <si>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</si>
  <si>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</si>
  <si>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</si>
  <si>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</si>
  <si>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</si>
  <si>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</si>
  <si>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</si>
  <si>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</si>
  <si>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</si>
  <si>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</si>
  <si>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</si>
  <si>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</si>
  <si>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</si>
  <si>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</si>
  <si>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</si>
  <si>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</si>
  <si>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</si>
  <si>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</si>
  <si>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</si>
  <si>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</si>
  <si>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</si>
  <si>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</si>
  <si>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</si>
  <si>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</si>
  <si>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</si>
  <si>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</si>
  <si>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</si>
  <si>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</si>
  <si>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</si>
  <si>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</si>
  <si>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</si>
  <si>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</si>
  <si>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</si>
  <si>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</si>
  <si>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</si>
  <si>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</si>
  <si>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</si>
  <si>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</si>
  <si>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</si>
  <si>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</si>
  <si>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</si>
  <si>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</si>
  <si>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</si>
  <si>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</si>
  <si>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</si>
  <si>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</si>
  <si>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</si>
  <si>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</si>
  <si>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</si>
  <si>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</si>
  <si>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</si>
  <si>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</si>
  <si>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</si>
  <si>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</si>
  <si>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</si>
  <si>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</si>
  <si>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</si>
  <si>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</si>
  <si>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</si>
  <si>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</si>
  <si>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</si>
  <si>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</si>
  <si>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</si>
  <si>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</si>
  <si>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</si>
  <si>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</si>
  <si>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</si>
  <si>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</si>
  <si>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</si>
  <si>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</si>
  <si>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</si>
  <si>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</si>
  <si>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</si>
  <si>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</si>
  <si>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</si>
  <si>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</si>
  <si>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</si>
  <si>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</si>
  <si>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</si>
  <si>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</si>
  <si>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</si>
  <si>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</si>
  <si>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</si>
  <si>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</si>
  <si>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</si>
  <si>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</si>
  <si>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</si>
  <si>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</si>
  <si>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</si>
  <si>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</si>
  <si>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</si>
  <si>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</si>
  <si>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</si>
  <si>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</si>
  <si>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</si>
  <si>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</si>
  <si>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</si>
  <si>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</si>
  <si>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</si>
  <si>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</si>
  <si>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</si>
  <si>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</si>
  <si>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</si>
  <si>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</si>
  <si>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</si>
  <si>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</si>
  <si>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</si>
  <si>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</si>
  <si>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</si>
  <si>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</si>
  <si>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</si>
  <si>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</si>
  <si>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</si>
  <si>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</si>
  <si>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</si>
  <si>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</si>
  <si>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</si>
  <si>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</si>
  <si>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</si>
  <si>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</si>
  <si>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</si>
  <si>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</si>
  <si>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</si>
  <si>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</si>
  <si>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</si>
  <si>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</si>
  <si>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</si>
  <si>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</si>
  <si>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</si>
  <si>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</si>
  <si>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</si>
  <si>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</si>
  <si>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</si>
  <si>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</si>
  <si>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</si>
  <si>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</si>
  <si>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</si>
  <si>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</si>
  <si>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</si>
  <si>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</si>
  <si>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</si>
  <si>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</si>
  <si>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</si>
  <si>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</si>
  <si>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</si>
  <si>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</si>
  <si>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</si>
  <si>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</si>
  <si>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</si>
  <si>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</si>
  <si>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</si>
  <si>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</si>
  <si>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</si>
  <si>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</si>
  <si>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</si>
  <si>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</si>
  <si>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</si>
  <si>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</si>
  <si>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</si>
  <si>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</si>
  <si>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</si>
  <si>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</si>
  <si>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</si>
  <si>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</si>
  <si>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</si>
  <si>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</si>
  <si>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</si>
  <si>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</si>
  <si>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</si>
  <si>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</si>
  <si>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</si>
  <si>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</si>
  <si>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</si>
  <si>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</si>
  <si>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</si>
  <si>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</si>
  <si>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</si>
  <si>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</si>
  <si>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</si>
  <si>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</si>
  <si>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</si>
  <si>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</si>
  <si>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</si>
  <si>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</si>
  <si>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</si>
  <si>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</si>
  <si>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</si>
  <si>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</si>
  <si>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</si>
  <si>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</si>
  <si>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</si>
  <si>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</si>
  <si>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</si>
  <si>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</si>
  <si>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</si>
  <si>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</si>
  <si>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</si>
  <si>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</si>
  <si>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</si>
  <si>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</si>
  <si>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</si>
  <si>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</si>
  <si>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</si>
  <si>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</si>
  <si>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</si>
  <si>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</si>
  <si>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</si>
  <si>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</si>
  <si>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</si>
  <si>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</si>
  <si>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</si>
  <si>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</si>
  <si>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</si>
  <si>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</si>
  <si>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</si>
  <si>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</si>
  <si>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</si>
  <si>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</si>
  <si>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</si>
  <si>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</si>
  <si>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</si>
  <si>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</si>
  <si>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</si>
  <si>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</si>
  <si>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</si>
  <si>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</si>
  <si>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</si>
  <si>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</si>
  <si>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</si>
  <si>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</si>
  <si>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</si>
  <si>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</si>
  <si>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</si>
  <si>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</si>
  <si>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</si>
  <si>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</si>
  <si>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</si>
  <si>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</si>
  <si>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</si>
  <si>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</si>
  <si>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</si>
  <si>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</si>
  <si>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</si>
  <si>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</si>
  <si>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</si>
  <si>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</si>
  <si>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</si>
  <si>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</si>
  <si>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</si>
  <si>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</si>
  <si>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</si>
  <si>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</si>
  <si>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</si>
  <si>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</si>
  <si>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</si>
  <si>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</si>
  <si>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</si>
  <si>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</si>
  <si>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</si>
  <si>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</si>
  <si>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</si>
  <si>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</si>
  <si>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</si>
  <si>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</si>
  <si>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</si>
  <si>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</si>
  <si>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</si>
  <si>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</si>
  <si>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</si>
  <si>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</si>
  <si>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</si>
  <si>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</si>
  <si>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</si>
  <si>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</si>
  <si>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</si>
  <si>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</si>
  <si>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</si>
  <si>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</si>
  <si>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</si>
  <si>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</si>
  <si>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</si>
  <si>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</si>
  <si>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</si>
  <si>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</si>
  <si>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</si>
  <si>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</si>
  <si>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</si>
  <si>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</si>
  <si>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</si>
  <si>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</si>
  <si>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</si>
  <si>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</si>
  <si>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</si>
  <si>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</si>
  <si>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</si>
  <si>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</si>
  <si>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</si>
  <si>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</si>
  <si>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</si>
  <si>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</si>
  <si>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</si>
  <si>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</si>
  <si>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</si>
  <si>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</si>
  <si>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</si>
  <si>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</si>
  <si>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</si>
  <si>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</si>
  <si>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</si>
  <si>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</si>
  <si>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</si>
  <si>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</si>
  <si>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</si>
  <si>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</si>
  <si>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</si>
  <si>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</si>
  <si>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</si>
  <si>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</si>
  <si>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</si>
  <si>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</si>
  <si>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</si>
  <si>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</si>
  <si>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</si>
  <si>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</si>
  <si>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</si>
  <si>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</si>
  <si>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</si>
  <si>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</si>
  <si>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</si>
  <si>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</si>
  <si>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</si>
  <si>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</si>
  <si>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</si>
  <si>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</si>
  <si>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</si>
  <si>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</si>
  <si>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</si>
  <si>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</si>
  <si>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</si>
  <si>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</si>
  <si>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</si>
  <si>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</si>
  <si>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</si>
  <si>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</si>
  <si>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</si>
  <si>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</si>
  <si>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</si>
  <si>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</si>
  <si>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</si>
  <si>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</si>
  <si>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</si>
  <si>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</si>
  <si>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</si>
  <si>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</si>
  <si>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</si>
  <si>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</si>
  <si>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</si>
  <si>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</si>
  <si>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</si>
  <si>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</si>
  <si>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</si>
  <si>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</si>
  <si>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</si>
  <si>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</si>
  <si>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</si>
  <si>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</si>
  <si>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</si>
  <si>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</si>
  <si>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</si>
  <si>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</si>
  <si>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</si>
  <si>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</si>
  <si>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</si>
  <si>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</si>
  <si>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</si>
  <si>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</si>
  <si>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</si>
  <si>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</si>
  <si>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</si>
  <si>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</si>
  <si>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</si>
  <si>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</si>
  <si>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</si>
  <si>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</si>
  <si>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</si>
  <si>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</si>
  <si>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</si>
  <si>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</si>
  <si>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</si>
  <si>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</si>
  <si>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</si>
  <si>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</si>
  <si>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</si>
  <si>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</si>
  <si>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</si>
  <si>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</si>
  <si>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</si>
  <si>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</si>
  <si>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</si>
  <si>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</si>
  <si>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</si>
  <si>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</si>
  <si>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</si>
  <si>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</si>
  <si>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</si>
  <si>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</si>
  <si>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</si>
  <si>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</si>
  <si>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</si>
  <si>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</si>
  <si>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</si>
  <si>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</si>
  <si>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</si>
  <si>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</si>
  <si>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</si>
  <si>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</si>
  <si>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</si>
  <si>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</si>
  <si>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</si>
  <si>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</si>
  <si>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</si>
  <si>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</si>
  <si>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</si>
  <si>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</si>
  <si>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</si>
  <si>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</si>
  <si>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</si>
  <si>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</si>
  <si>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</si>
  <si>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</si>
  <si>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</si>
  <si>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</si>
  <si>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</si>
  <si>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</si>
  <si>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</si>
  <si>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</si>
  <si>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</si>
  <si>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</si>
  <si>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</si>
  <si>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</si>
  <si>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</si>
  <si>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</si>
  <si>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</si>
  <si>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</si>
  <si>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</si>
  <si>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</si>
  <si>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</si>
  <si>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</si>
  <si>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</si>
  <si>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</si>
  <si>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</si>
  <si>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</si>
  <si>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</si>
  <si>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</si>
  <si>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</si>
  <si>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</si>
  <si>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</si>
  <si>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</si>
  <si>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</si>
  <si>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</si>
  <si>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</si>
  <si>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</si>
  <si>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</si>
  <si>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</si>
  <si>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</si>
  <si>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</si>
  <si>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</si>
  <si>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</si>
  <si>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</si>
  <si>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</si>
  <si>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</si>
  <si>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</si>
  <si>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</si>
  <si>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</si>
  <si>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</si>
  <si>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</si>
  <si>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</si>
  <si>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</si>
  <si>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</si>
  <si>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</si>
  <si>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</si>
  <si>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</si>
  <si>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</si>
  <si>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</si>
  <si>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</si>
  <si>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</si>
  <si>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</si>
  <si>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</si>
  <si>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</si>
  <si>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</si>
  <si>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</si>
  <si>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</si>
  <si>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</si>
  <si>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</si>
  <si>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</si>
  <si>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</si>
  <si>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</si>
  <si>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</si>
  <si>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</si>
  <si>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</si>
  <si>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</si>
  <si>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</si>
  <si>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</si>
  <si>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</si>
  <si>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</si>
  <si>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</si>
  <si>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</si>
  <si>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</si>
  <si>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</si>
  <si>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</si>
  <si>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</si>
  <si>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</si>
  <si>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</si>
  <si>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</si>
  <si>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</si>
  <si>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</si>
  <si>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</si>
  <si>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</si>
  <si>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</si>
  <si>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</si>
  <si>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</si>
  <si>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</si>
  <si>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</si>
  <si>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</si>
  <si>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</si>
  <si>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</si>
  <si>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</si>
  <si>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</si>
  <si>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</si>
  <si>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</si>
  <si>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</si>
  <si>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</si>
  <si>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</si>
  <si>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</si>
  <si>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</si>
  <si>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</si>
  <si>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</si>
  <si>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</si>
  <si>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</si>
  <si>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</si>
  <si>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</si>
  <si>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</si>
  <si>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</si>
  <si>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</si>
  <si>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</si>
  <si>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</si>
  <si>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</si>
  <si>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</si>
  <si>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</si>
  <si>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</si>
  <si>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</si>
  <si>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</si>
  <si>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</si>
  <si>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</si>
  <si>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</si>
  <si>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</si>
  <si>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</si>
  <si>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</si>
  <si>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</si>
  <si>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</si>
  <si>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</si>
  <si>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</si>
  <si>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</si>
  <si>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</si>
  <si>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</si>
  <si>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</si>
  <si>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</si>
  <si>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</si>
  <si>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</si>
  <si>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</si>
  <si>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</si>
  <si>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</si>
  <si>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</si>
  <si>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</si>
  <si>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</si>
  <si>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</si>
  <si>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</si>
  <si>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</si>
  <si>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</si>
  <si>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</si>
  <si>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</si>
  <si>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</si>
  <si>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</si>
  <si>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</si>
  <si>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</si>
  <si>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</si>
  <si>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</si>
  <si>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</si>
  <si>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</si>
  <si>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</si>
  <si>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</si>
  <si>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</si>
  <si>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</si>
  <si>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</si>
  <si>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</si>
  <si>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</si>
  <si>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</si>
  <si>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</si>
  <si>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</si>
  <si>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</si>
  <si>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</si>
  <si>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</si>
  <si>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</si>
  <si>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</si>
  <si>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</si>
  <si>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</si>
  <si>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</si>
  <si>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</si>
  <si>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</si>
  <si>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</si>
  <si>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</si>
  <si>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</si>
  <si>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</si>
  <si>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</si>
  <si>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</si>
  <si>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</si>
  <si>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</si>
  <si>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</si>
  <si>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</si>
  <si>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</si>
  <si>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</si>
  <si>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</si>
  <si>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</si>
  <si>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</si>
  <si>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</si>
  <si>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</si>
  <si>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</si>
  <si>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</si>
  <si>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</si>
  <si>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</si>
  <si>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</si>
  <si>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</si>
  <si>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</si>
  <si>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</si>
  <si>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</si>
  <si>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</si>
  <si>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</si>
  <si>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</si>
  <si>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</si>
  <si>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</si>
  <si>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</si>
  <si>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</si>
  <si>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</si>
  <si>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</si>
  <si>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</si>
  <si>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</si>
  <si>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</si>
  <si>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</si>
  <si>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</si>
  <si>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</si>
  <si>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</si>
  <si>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</si>
  <si>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</si>
  <si>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</si>
  <si>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</si>
  <si>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</si>
  <si>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</si>
  <si>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</si>
  <si>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</si>
  <si>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</si>
  <si>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</si>
  <si>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</si>
  <si>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</si>
  <si>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</si>
  <si>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</si>
  <si>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</si>
  <si>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</si>
  <si>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</si>
  <si>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</si>
  <si>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</si>
  <si>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</si>
  <si>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</si>
  <si>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</si>
  <si>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</si>
  <si>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</si>
  <si>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</si>
  <si>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</si>
  <si>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</si>
  <si>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</si>
  <si>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</si>
  <si>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</si>
  <si>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</si>
  <si>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</si>
  <si>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</si>
  <si>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</si>
  <si>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</si>
  <si>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</si>
  <si>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</si>
  <si>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</si>
  <si>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</si>
  <si>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</si>
  <si>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</si>
  <si>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</si>
  <si>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</si>
  <si>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</si>
  <si>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</si>
  <si>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</si>
  <si>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</si>
  <si>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</si>
  <si>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</si>
  <si>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</si>
  <si>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</si>
  <si>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</si>
  <si>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</si>
  <si>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</si>
  <si>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</si>
  <si>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</si>
  <si>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</si>
  <si>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</si>
  <si>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</si>
  <si>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</si>
  <si>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</si>
  <si>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</si>
  <si>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</si>
  <si>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</si>
  <si>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</si>
  <si>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</si>
  <si>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</si>
  <si>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</si>
  <si>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</si>
  <si>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</si>
  <si>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</si>
  <si>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</si>
  <si>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</si>
  <si>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</si>
  <si>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</si>
  <si>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</si>
  <si>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</si>
  <si>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</si>
  <si>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</si>
  <si>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</si>
  <si>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</si>
  <si>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</si>
  <si>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</si>
  <si>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</si>
  <si>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</si>
  <si>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</si>
  <si>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</si>
  <si>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</si>
  <si>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</si>
  <si>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</si>
  <si>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</si>
  <si>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</si>
  <si>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</si>
  <si>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</si>
  <si>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</si>
  <si>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</si>
  <si>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</si>
  <si>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</si>
  <si>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</si>
  <si>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</si>
  <si>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</si>
  <si>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</si>
  <si>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</si>
  <si>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</si>
  <si>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</si>
  <si>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</si>
  <si>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</si>
  <si>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</si>
  <si>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</si>
  <si>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</si>
  <si>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</si>
  <si>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</si>
  <si>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</si>
  <si>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</si>
  <si>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</si>
  <si>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</si>
  <si>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</si>
  <si>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</si>
  <si>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</si>
  <si>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</si>
  <si>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</si>
  <si>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</si>
  <si>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</si>
  <si>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</si>
  <si>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</si>
  <si>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</si>
  <si>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</si>
  <si>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</si>
  <si>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</si>
  <si>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</si>
  <si>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</si>
  <si>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</si>
  <si>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</si>
  <si>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</si>
  <si>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</si>
  <si>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</si>
  <si>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</si>
  <si>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</si>
  <si>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</si>
  <si>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</si>
  <si>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</si>
  <si>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</si>
  <si>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</si>
  <si>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</si>
  <si>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</si>
  <si>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</si>
  <si>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</si>
  <si>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</si>
  <si>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</si>
  <si>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</si>
  <si>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</si>
  <si>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</si>
  <si>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</si>
  <si>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</si>
  <si>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</si>
  <si>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</si>
  <si>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</si>
  <si>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</si>
  <si>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</si>
  <si>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</si>
  <si>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</si>
  <si>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</si>
  <si>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</si>
  <si>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</si>
  <si>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</si>
  <si>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</si>
  <si>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</si>
  <si>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</si>
  <si>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</si>
  <si>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</si>
  <si>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</si>
  <si>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</si>
  <si>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</si>
  <si>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</si>
  <si>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</si>
  <si>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</si>
  <si>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</si>
  <si>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</si>
  <si>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</si>
  <si>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</si>
  <si>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</si>
  <si>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</si>
  <si>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</si>
  <si>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</si>
  <si>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</si>
  <si>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</si>
  <si>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</si>
  <si>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</si>
  <si>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</si>
  <si>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</si>
  <si>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</si>
  <si>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</si>
  <si>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</si>
  <si>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</si>
  <si>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</si>
  <si>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</si>
  <si>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</si>
  <si>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</si>
  <si>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</si>
  <si>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</si>
  <si>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</si>
  <si>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</si>
  <si>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</si>
  <si>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</si>
  <si>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</si>
  <si>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</si>
  <si>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</si>
  <si>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</si>
  <si>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</si>
  <si>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</si>
  <si>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</si>
  <si>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</si>
  <si>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</si>
  <si>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</si>
  <si>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</si>
  <si>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</si>
  <si>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</si>
  <si>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</si>
  <si>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</si>
  <si>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</si>
  <si>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</si>
  <si>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</si>
  <si>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</si>
  <si>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</si>
  <si>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</si>
  <si>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</si>
  <si>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</si>
  <si>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</si>
  <si>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</si>
  <si>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</si>
  <si>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</si>
  <si>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</si>
  <si>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</si>
  <si>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</si>
  <si>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</si>
  <si>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</si>
  <si>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</si>
  <si>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</si>
  <si>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</si>
  <si>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</si>
  <si>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</si>
  <si>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</si>
  <si>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</si>
  <si>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</si>
  <si>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</si>
  <si>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</si>
  <si>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</si>
  <si>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</si>
  <si>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</si>
  <si>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</si>
  <si>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</si>
  <si>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</si>
  <si>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</si>
  <si>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</si>
  <si>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</si>
  <si>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</si>
  <si>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</si>
  <si>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</si>
  <si>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</si>
  <si>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</si>
  <si>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</si>
  <si>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</si>
  <si>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</si>
  <si>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</si>
  <si>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</si>
  <si>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</si>
  <si>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</si>
  <si>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</si>
  <si>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</si>
  <si>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</si>
  <si>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</si>
  <si>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</si>
  <si>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</si>
  <si>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</si>
  <si>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</si>
  <si>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</si>
  <si>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</si>
  <si>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</si>
  <si>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</si>
  <si>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</si>
  <si>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</si>
  <si>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</si>
  <si>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</si>
  <si>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</si>
  <si>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</si>
  <si>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</si>
  <si>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</si>
  <si>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</si>
  <si>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</si>
  <si>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</si>
  <si>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</si>
  <si>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</si>
  <si>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</si>
  <si>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</si>
  <si>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</si>
  <si>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</si>
  <si>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</si>
  <si>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</si>
  <si>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</si>
  <si>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</si>
  <si>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</si>
  <si>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</si>
  <si>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</si>
  <si>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</si>
  <si>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</si>
  <si>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</si>
  <si>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</si>
  <si>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</si>
  <si>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</si>
  <si>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</si>
  <si>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</si>
  <si>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</si>
  <si>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</si>
  <si>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</si>
  <si>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</si>
  <si>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</si>
  <si>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</si>
  <si>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</si>
  <si>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</si>
  <si>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</si>
  <si>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</si>
  <si>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</si>
  <si>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</si>
  <si>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</si>
  <si>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</si>
  <si>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</si>
  <si>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</si>
  <si>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</si>
  <si>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</si>
  <si>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</si>
  <si>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</si>
  <si>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</si>
  <si>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</si>
  <si>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</si>
  <si>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</si>
  <si>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</si>
  <si>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</si>
  <si>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</si>
  <si>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</si>
  <si>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</si>
  <si>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</si>
  <si>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</si>
  <si>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</si>
  <si>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</si>
  <si>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</si>
  <si>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</si>
  <si>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</si>
  <si>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</si>
  <si>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</si>
  <si>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</si>
  <si>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</si>
  <si>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</si>
  <si>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</si>
  <si>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</si>
  <si>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</si>
  <si>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</si>
  <si>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</si>
  <si>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</si>
  <si>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</si>
  <si>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</si>
  <si>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</si>
  <si>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</si>
  <si>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</si>
  <si>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</si>
  <si>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</si>
  <si>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</si>
  <si>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</si>
  <si>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</si>
  <si>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</si>
  <si>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</si>
  <si>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</si>
  <si>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</si>
  <si>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</si>
  <si>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</si>
  <si>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</si>
  <si>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</si>
  <si>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</si>
  <si>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</si>
  <si>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</si>
  <si>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</si>
  <si>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</si>
  <si>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</si>
  <si>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</si>
  <si>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</si>
  <si>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</si>
  <si>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</si>
  <si>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</si>
  <si>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</si>
  <si>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</si>
  <si>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</si>
  <si>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</si>
  <si>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</si>
  <si>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</si>
  <si>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</si>
  <si>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</si>
  <si>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</si>
  <si>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</si>
  <si>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</si>
  <si>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</si>
  <si>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</si>
  <si>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</si>
  <si>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</si>
  <si>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</si>
  <si>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</si>
  <si>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</si>
  <si>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</si>
  <si>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</si>
  <si>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</si>
  <si>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</si>
  <si>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</si>
  <si>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</si>
  <si>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</si>
  <si>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</si>
  <si>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</si>
  <si>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</si>
  <si>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</si>
  <si>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</si>
  <si>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</si>
  <si>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</si>
  <si>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</si>
  <si>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</si>
  <si>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</si>
  <si>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</si>
  <si>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</si>
  <si>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</si>
  <si>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</si>
  <si>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</si>
  <si>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</si>
  <si>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</si>
  <si>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</si>
  <si>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</si>
  <si>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</si>
  <si>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</si>
  <si>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</si>
  <si>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</si>
  <si>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</si>
  <si>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</si>
  <si>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</si>
  <si>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</si>
  <si>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</si>
  <si>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</si>
  <si>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</si>
  <si>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</si>
  <si>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</si>
  <si>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</si>
  <si>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</si>
  <si>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</si>
  <si>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</si>
  <si>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</si>
  <si>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</si>
  <si>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</si>
  <si>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</si>
  <si>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</si>
  <si>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</si>
  <si>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</si>
  <si>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</si>
  <si>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</si>
  <si>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</si>
  <si>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</si>
  <si>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</si>
  <si>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</si>
  <si>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</si>
  <si>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</si>
  <si>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</si>
  <si>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</si>
  <si>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</si>
  <si>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</si>
  <si>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</si>
  <si>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</si>
  <si>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</si>
  <si>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</si>
  <si>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</si>
  <si>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</si>
  <si>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</si>
  <si>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</si>
  <si>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</si>
  <si>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</si>
  <si>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</si>
  <si>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</si>
  <si>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</si>
  <si>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</si>
  <si>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</si>
  <si>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</si>
  <si>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</si>
  <si>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</si>
  <si>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</si>
  <si>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</si>
  <si>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</si>
  <si>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</si>
  <si>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</si>
  <si>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</si>
  <si>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</si>
  <si>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</si>
  <si>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</si>
  <si>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</si>
  <si>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</si>
  <si>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</si>
  <si>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</si>
  <si>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</si>
  <si>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</si>
  <si>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</si>
  <si>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</si>
  <si>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</si>
  <si>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</si>
  <si>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</si>
  <si>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</si>
  <si>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</si>
  <si>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</si>
  <si>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</si>
  <si>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</si>
  <si>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</si>
  <si>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</si>
  <si>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</si>
  <si>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</si>
  <si>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</si>
  <si>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</si>
  <si>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</si>
  <si>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</si>
  <si>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</si>
  <si>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</si>
  <si>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</si>
  <si>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</si>
  <si>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</si>
  <si>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</si>
  <si>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</si>
  <si>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</si>
  <si>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</si>
  <si>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</si>
  <si>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</si>
  <si>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</si>
  <si>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</si>
  <si>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</si>
  <si>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</si>
  <si>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</si>
  <si>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</si>
  <si>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</si>
  <si>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</si>
  <si>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</si>
  <si>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</si>
  <si>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</si>
  <si>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</si>
  <si>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</si>
  <si>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</si>
  <si>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</si>
  <si>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</si>
  <si>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</si>
  <si>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</si>
  <si>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</si>
  <si>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</si>
  <si>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</si>
  <si>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</si>
  <si>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</si>
  <si>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</si>
  <si>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</si>
  <si>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</si>
  <si>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</si>
  <si>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</si>
  <si>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</si>
  <si>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</si>
  <si>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</si>
  <si>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</si>
  <si>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</si>
  <si>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</si>
  <si>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</si>
  <si>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</si>
  <si>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</si>
  <si>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</si>
  <si>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</si>
  <si>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</si>
  <si>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</si>
  <si>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</si>
  <si>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</si>
  <si>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</si>
  <si>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</si>
  <si>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</si>
  <si>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</si>
  <si>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</si>
  <si>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</si>
  <si>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</si>
  <si>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</si>
  <si>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</si>
  <si>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</si>
  <si>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</si>
  <si>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</si>
  <si>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</si>
  <si>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</si>
  <si>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</si>
  <si>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</si>
  <si>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</si>
  <si>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</si>
  <si>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</si>
  <si>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</si>
  <si>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</si>
  <si>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</si>
  <si>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</si>
  <si>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</si>
  <si>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</si>
  <si>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</si>
  <si>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</si>
  <si>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</si>
  <si>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</si>
  <si>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</si>
  <si>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</si>
  <si>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</si>
  <si>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</si>
  <si>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</si>
  <si>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</si>
  <si>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</si>
  <si>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</si>
  <si>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</si>
  <si>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</si>
  <si>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</si>
  <si>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</si>
  <si>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</si>
  <si>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</si>
  <si>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</si>
  <si>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</si>
  <si>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</si>
  <si>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</si>
  <si>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</si>
  <si>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</si>
  <si>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</si>
  <si>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</si>
  <si>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</si>
  <si>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</si>
  <si>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</si>
  <si>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</si>
  <si>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</si>
  <si>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</si>
  <si>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</si>
  <si>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</si>
  <si>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</si>
  <si>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</si>
  <si>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</si>
  <si>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</si>
  <si>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</si>
  <si>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</si>
  <si>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</si>
  <si>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</si>
  <si>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</si>
  <si>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</si>
  <si>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</si>
  <si>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</si>
  <si>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</si>
  <si>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</si>
  <si>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</si>
  <si>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</si>
  <si>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</si>
  <si>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</si>
  <si>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</si>
  <si>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</si>
  <si>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</si>
  <si>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</si>
  <si>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</si>
  <si>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</si>
  <si>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</si>
  <si>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</si>
  <si>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</si>
  <si>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</si>
  <si>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</si>
  <si>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</si>
  <si>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</si>
  <si>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</si>
  <si>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</si>
  <si>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</si>
  <si>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</si>
  <si>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</si>
  <si>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</si>
  <si>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</si>
  <si>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</si>
  <si>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</si>
  <si>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</si>
  <si>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</si>
  <si>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</si>
  <si>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</si>
  <si>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</si>
  <si>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</si>
  <si>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</si>
  <si>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</si>
  <si>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</si>
  <si>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</si>
  <si>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</si>
  <si>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</si>
  <si>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</si>
  <si>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</si>
  <si>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</si>
  <si>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</si>
  <si>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</si>
  <si>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</si>
  <si>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</si>
  <si>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</si>
  <si>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</si>
  <si>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</si>
  <si>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</si>
  <si>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</si>
  <si>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</si>
  <si>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</si>
  <si>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</si>
  <si>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</si>
  <si>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</si>
  <si>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</si>
  <si>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</si>
  <si>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</si>
  <si>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</si>
  <si>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</si>
  <si>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</si>
  <si>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</si>
  <si>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</si>
  <si>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</si>
  <si>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</si>
  <si>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</si>
  <si>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</si>
  <si>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</si>
  <si>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</si>
  <si>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</si>
  <si>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</si>
  <si>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</si>
  <si>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</si>
  <si>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</si>
  <si>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</si>
  <si>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</si>
  <si>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</si>
  <si>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</si>
  <si>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</si>
  <si>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</si>
  <si>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</si>
  <si>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</si>
  <si>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</si>
  <si>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</si>
  <si>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</si>
  <si>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</si>
  <si>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</si>
  <si>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</si>
  <si>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</si>
  <si>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</si>
  <si>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</si>
  <si>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</si>
  <si>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</si>
  <si>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</si>
  <si>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</si>
  <si>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</si>
  <si>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</si>
  <si>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</si>
  <si>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</si>
  <si>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</si>
  <si>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</si>
  <si>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</si>
  <si>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</si>
  <si>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</si>
  <si>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</si>
  <si>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</si>
  <si>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</si>
  <si>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</si>
  <si>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</si>
  <si>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</si>
  <si>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</si>
  <si>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</si>
  <si>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</si>
  <si>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</si>
  <si>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</si>
  <si>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</si>
  <si>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</si>
  <si>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</si>
  <si>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</si>
  <si>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</si>
  <si>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</si>
  <si>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</si>
  <si>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</si>
  <si>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</si>
  <si>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</si>
  <si>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</si>
  <si>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</si>
  <si>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</si>
  <si>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</si>
  <si>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</si>
  <si>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</si>
  <si>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</si>
  <si>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</si>
  <si>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</si>
  <si>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</si>
  <si>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</si>
  <si>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</si>
  <si>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</si>
  <si>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</si>
  <si>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</si>
  <si>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</si>
  <si>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</si>
  <si>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</si>
  <si>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</si>
  <si>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</si>
  <si>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</si>
  <si>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</si>
  <si>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</si>
  <si>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</si>
  <si>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</si>
  <si>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</si>
  <si>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</si>
  <si>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</si>
  <si>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</si>
  <si>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</si>
  <si>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</si>
  <si>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</si>
  <si>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</si>
  <si>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</si>
  <si>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</si>
  <si>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</si>
  <si>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</si>
  <si>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</si>
  <si>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</si>
  <si>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</si>
  <si>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</si>
  <si>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</si>
  <si>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</si>
  <si>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</si>
  <si>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</si>
  <si>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</si>
  <si>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</si>
  <si>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</si>
  <si>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</si>
  <si>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</si>
  <si>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</si>
  <si>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</si>
  <si>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</si>
  <si>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</si>
  <si>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</si>
  <si>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</si>
  <si>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</si>
  <si>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</si>
  <si>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</si>
  <si>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</si>
  <si>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</si>
  <si>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</si>
  <si>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</si>
  <si>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</si>
  <si>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</si>
  <si>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</si>
  <si>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</si>
  <si>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</si>
  <si>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</si>
  <si>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</si>
  <si>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</si>
  <si>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</si>
  <si>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</si>
  <si>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</si>
  <si>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</si>
  <si>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</si>
  <si>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</si>
  <si>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</si>
  <si>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</si>
  <si>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</si>
  <si>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</si>
  <si>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</si>
  <si>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</si>
  <si>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</si>
  <si>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</si>
  <si>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</si>
  <si>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</si>
  <si>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</si>
  <si>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</si>
  <si>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</si>
  <si>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</si>
  <si>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</si>
  <si>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</si>
  <si>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</si>
  <si>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</si>
  <si>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</si>
  <si>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</si>
  <si>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</si>
  <si>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</si>
  <si>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</si>
  <si>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</si>
  <si>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</si>
  <si>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</si>
  <si>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</si>
  <si>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</si>
  <si>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</si>
  <si>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</si>
  <si>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</si>
  <si>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</si>
  <si>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</si>
  <si>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</si>
  <si>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</si>
  <si>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</si>
  <si>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</si>
  <si>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</si>
  <si>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</si>
  <si>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</si>
  <si>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</si>
  <si>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</si>
  <si>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</si>
  <si>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</si>
  <si>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</si>
  <si>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</si>
  <si>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</si>
  <si>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</si>
  <si>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</si>
  <si>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</si>
  <si>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</si>
  <si>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</si>
  <si>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</si>
  <si>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</si>
  <si>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</si>
  <si>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</si>
  <si>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</si>
  <si>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</si>
  <si>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</si>
  <si>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</si>
  <si>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</si>
  <si>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</si>
  <si>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</si>
  <si>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</si>
  <si>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</si>
  <si>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</si>
  <si>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</si>
  <si>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</si>
  <si>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</si>
  <si>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</si>
  <si>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</si>
  <si>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</si>
  <si>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</si>
  <si>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</si>
  <si>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</si>
  <si>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</si>
  <si>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</si>
  <si>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</si>
  <si>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</si>
  <si>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</si>
  <si>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</si>
  <si>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</si>
  <si>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</si>
  <si>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</si>
  <si>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</si>
  <si>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</si>
  <si>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</si>
  <si>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</si>
  <si>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</si>
  <si>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</si>
  <si>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</si>
  <si>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</si>
  <si>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</si>
  <si>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</si>
  <si>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</si>
  <si>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</si>
  <si>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</si>
  <si>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</si>
  <si>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</si>
  <si>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</si>
  <si>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</si>
  <si>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</si>
  <si>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</si>
  <si>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</si>
  <si>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</si>
  <si>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</si>
  <si>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</si>
  <si>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</si>
  <si>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</si>
  <si>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</si>
  <si>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</si>
  <si>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</si>
  <si>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</si>
  <si>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</si>
  <si>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</si>
  <si>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</si>
  <si>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</si>
  <si>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</si>
  <si>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</si>
  <si>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</si>
  <si>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</si>
  <si>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</si>
  <si>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</si>
  <si>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</si>
  <si>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</si>
  <si>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</si>
  <si>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</si>
  <si>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</si>
  <si>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</si>
  <si>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</si>
  <si>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</si>
  <si>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</si>
  <si>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</si>
  <si>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</si>
  <si>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</si>
  <si>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</si>
  <si>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</si>
  <si>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</si>
  <si>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</si>
  <si>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</si>
  <si>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</si>
  <si>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</si>
  <si>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</si>
  <si>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</si>
  <si>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</si>
  <si>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</si>
  <si>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</si>
  <si>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</si>
  <si>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</si>
  <si>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</si>
  <si>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</si>
  <si>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</si>
  <si>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</si>
  <si>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</si>
  <si>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</si>
  <si>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</si>
  <si>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</si>
  <si>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</si>
  <si>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</si>
  <si>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</si>
  <si>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</si>
  <si>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</si>
  <si>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</si>
  <si>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</si>
  <si>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</si>
  <si>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</si>
  <si>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</si>
  <si>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</si>
  <si>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</si>
  <si>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</si>
  <si>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</si>
  <si>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</si>
  <si>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</si>
  <si>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</si>
  <si>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</si>
  <si>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</si>
  <si>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</si>
  <si>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</si>
  <si>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</si>
  <si>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</si>
  <si>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</si>
  <si>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</si>
  <si>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</si>
  <si>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</si>
  <si>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</si>
  <si>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</si>
  <si>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</si>
  <si>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</si>
  <si>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</si>
  <si>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</si>
  <si>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</si>
  <si>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</si>
  <si>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</si>
  <si>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</si>
  <si>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</si>
  <si>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</si>
  <si>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</si>
  <si>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</si>
  <si>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</si>
  <si>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</si>
  <si>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</si>
  <si>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</si>
  <si>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</si>
  <si>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</si>
  <si>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</si>
  <si>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</si>
  <si>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</si>
  <si>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</si>
  <si>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</si>
  <si>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</si>
  <si>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</si>
  <si>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</si>
  <si>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</si>
  <si>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</si>
  <si>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</si>
  <si>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</si>
  <si>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</si>
  <si>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</si>
  <si>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</si>
  <si>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</si>
  <si>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</si>
  <si>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</si>
  <si>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</si>
  <si>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</si>
  <si>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</si>
  <si>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</si>
  <si>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</si>
  <si>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</si>
  <si>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</si>
  <si>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</si>
  <si>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</si>
  <si>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</si>
  <si>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</si>
  <si>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</si>
  <si>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</si>
  <si>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</si>
  <si>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</si>
  <si>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</si>
  <si>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</si>
  <si>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</si>
  <si>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</si>
  <si>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</si>
  <si>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</si>
  <si>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</si>
  <si>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</si>
  <si>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</si>
  <si>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</si>
  <si>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</si>
  <si>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</si>
  <si>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</si>
  <si>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</si>
  <si>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</si>
  <si>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</si>
  <si>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</si>
  <si>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</si>
  <si>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</si>
  <si>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</si>
  <si>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</si>
  <si>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</si>
  <si>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</si>
  <si>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</si>
  <si>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</si>
  <si>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</si>
  <si>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</si>
  <si>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</si>
  <si>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</si>
  <si>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</si>
  <si>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</si>
  <si>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</si>
  <si>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</si>
  <si>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</si>
  <si>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</si>
  <si>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</si>
  <si>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</si>
  <si>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</si>
  <si>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</si>
  <si>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</si>
  <si>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</si>
  <si>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</si>
  <si>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</si>
  <si>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</si>
  <si>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</si>
  <si>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</si>
  <si>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</si>
  <si>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</si>
  <si>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</si>
  <si>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</si>
  <si>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</si>
  <si>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</si>
  <si>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</si>
  <si>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</si>
  <si>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</si>
  <si>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</si>
  <si>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</si>
  <si>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</si>
  <si>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</si>
  <si>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</si>
  <si>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</si>
  <si>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</si>
  <si>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</si>
  <si>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</si>
  <si>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</si>
  <si>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</si>
  <si>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</si>
  <si>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</si>
  <si>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</si>
  <si>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</si>
  <si>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</si>
  <si>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</si>
  <si>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</si>
  <si>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</si>
  <si>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</si>
  <si>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</si>
  <si>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</si>
  <si>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</si>
  <si>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</si>
  <si>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</si>
  <si>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</si>
  <si>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</si>
  <si>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</si>
  <si>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</si>
  <si>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</si>
  <si>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</si>
  <si>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</si>
  <si>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</si>
  <si>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</si>
  <si>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</si>
  <si>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</si>
  <si>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</si>
  <si>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</si>
  <si>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</si>
  <si>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</si>
  <si>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</si>
  <si>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</si>
  <si>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</si>
  <si>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</si>
  <si>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</si>
  <si>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</si>
  <si>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</si>
  <si>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</si>
  <si>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</si>
  <si>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</si>
  <si>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</si>
  <si>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</si>
  <si>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</si>
  <si>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</si>
  <si>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</si>
  <si>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</si>
  <si>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</si>
  <si>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</si>
  <si>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</si>
  <si>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</si>
  <si>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</si>
  <si>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</si>
  <si>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</si>
  <si>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</si>
  <si>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</si>
  <si>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</si>
  <si>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</si>
  <si>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</si>
  <si>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</si>
  <si>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</si>
  <si>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</si>
  <si>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</si>
  <si>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</si>
  <si>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</si>
  <si>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</si>
  <si>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</si>
  <si>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</si>
  <si>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</si>
  <si>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</si>
  <si>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</si>
  <si>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</si>
  <si>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</si>
  <si>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</si>
  <si>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</si>
  <si>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</si>
  <si>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</si>
  <si>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</si>
  <si>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</si>
  <si>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</si>
  <si>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</si>
  <si>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</si>
  <si>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</si>
  <si>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</si>
  <si>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</si>
  <si>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</si>
  <si>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</si>
  <si>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</si>
  <si>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</si>
  <si>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</si>
  <si>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</si>
  <si>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</si>
  <si>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</si>
  <si>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</si>
  <si>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</si>
  <si>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</si>
  <si>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</si>
  <si>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</si>
  <si>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</si>
  <si>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</si>
  <si>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</si>
  <si>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</si>
  <si>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</si>
  <si>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</si>
  <si>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</si>
  <si>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</si>
  <si>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</si>
  <si>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</si>
  <si>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</si>
  <si>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</si>
  <si>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</si>
  <si>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</si>
  <si>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</si>
  <si>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</si>
  <si>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</si>
  <si>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</si>
  <si>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</si>
  <si>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</si>
  <si>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</si>
  <si>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</si>
  <si>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</si>
  <si>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</si>
  <si>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</si>
  <si>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</si>
  <si>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</si>
  <si>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</si>
  <si>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</si>
  <si>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</si>
  <si>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</si>
  <si>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</si>
  <si>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</si>
  <si>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</si>
  <si>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</si>
  <si>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</si>
  <si>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</si>
  <si>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</si>
  <si>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</si>
  <si>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</si>
  <si>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</si>
  <si>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</si>
  <si>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</si>
  <si>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</si>
  <si>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</si>
  <si>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</si>
  <si>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</si>
  <si>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</si>
  <si>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</si>
  <si>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</si>
  <si>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</si>
  <si>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</si>
  <si>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</si>
  <si>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</si>
  <si>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</si>
  <si>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</si>
  <si>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</si>
  <si>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</si>
  <si>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</si>
  <si>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</si>
  <si>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</si>
  <si>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</si>
  <si>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</si>
  <si>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</si>
  <si>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</si>
  <si>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</si>
  <si>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</si>
  <si>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</si>
  <si>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</si>
  <si>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</si>
  <si>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</si>
  <si>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</si>
  <si>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</si>
  <si>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</si>
  <si>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</si>
  <si>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</si>
  <si>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</si>
  <si>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</si>
  <si>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</si>
  <si>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</si>
  <si>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</si>
  <si>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</si>
  <si>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</si>
  <si>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</si>
  <si>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</si>
  <si>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</si>
  <si>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</si>
  <si>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</si>
  <si>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</si>
  <si>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</si>
  <si>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</si>
  <si>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</si>
  <si>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</si>
  <si>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</si>
  <si>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</si>
  <si>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</si>
  <si>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</si>
  <si>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</si>
  <si>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</si>
  <si>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</si>
  <si>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</si>
  <si>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</si>
  <si>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</si>
  <si>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</si>
  <si>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</si>
  <si>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</si>
  <si>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</si>
  <si>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</si>
  <si>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</si>
  <si>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</si>
  <si>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</si>
  <si>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</si>
  <si>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</si>
  <si>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</si>
  <si>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</si>
  <si>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</si>
  <si>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</si>
  <si>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</si>
  <si>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</si>
  <si>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</si>
  <si>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</si>
  <si>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</si>
  <si>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</si>
  <si>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</si>
  <si>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</si>
  <si>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</si>
  <si>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</si>
  <si>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</si>
  <si>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</si>
  <si>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</si>
  <si>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</si>
  <si>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</si>
  <si>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</si>
  <si>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</si>
  <si>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</si>
  <si>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</si>
  <si>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</si>
  <si>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</si>
  <si>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</si>
  <si>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</si>
  <si>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</si>
  <si>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</si>
  <si>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</si>
  <si>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</si>
  <si>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</si>
  <si>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</si>
  <si>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</si>
  <si>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</si>
  <si>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</si>
  <si>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</si>
  <si>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</si>
  <si>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</si>
  <si>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</si>
  <si>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</si>
  <si>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</si>
  <si>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</si>
  <si>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</si>
  <si>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</si>
  <si>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</si>
  <si>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</si>
  <si>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</si>
  <si>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</si>
  <si>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</si>
  <si>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</si>
  <si>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</si>
  <si>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</si>
  <si>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</si>
  <si>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</si>
  <si>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</si>
  <si>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</si>
  <si>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</si>
  <si>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</si>
  <si>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</si>
  <si>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</si>
  <si>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</si>
  <si>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</si>
  <si>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</si>
  <si>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</si>
  <si>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</si>
  <si>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</si>
  <si>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</si>
  <si>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</si>
  <si>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</si>
  <si>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</si>
  <si>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</si>
  <si>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</si>
  <si>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</si>
  <si>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</si>
  <si>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</si>
  <si>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</si>
  <si>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</si>
  <si>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</si>
  <si>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</si>
  <si>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</si>
  <si>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</si>
  <si>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</si>
  <si>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</si>
  <si>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</si>
  <si>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</si>
  <si>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</si>
  <si>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</si>
  <si>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</si>
  <si>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</si>
  <si>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</si>
  <si>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</si>
  <si>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</si>
  <si>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</si>
  <si>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</si>
  <si>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</si>
  <si>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</si>
  <si>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</si>
  <si>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</si>
  <si>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</si>
  <si>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</si>
  <si>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</si>
  <si>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</si>
  <si>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</si>
  <si>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</si>
  <si>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</si>
  <si>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</si>
  <si>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</si>
  <si>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</si>
  <si>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</si>
  <si>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</si>
  <si>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</si>
  <si>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</si>
  <si>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</si>
  <si>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</si>
  <si>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</si>
  <si>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</si>
  <si>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</si>
  <si>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</si>
  <si>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</si>
  <si>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</si>
  <si>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</si>
  <si>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</si>
  <si>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</si>
  <si>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</si>
  <si>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</si>
  <si>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</si>
  <si>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</si>
  <si>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</si>
  <si>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</si>
  <si>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</si>
  <si>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</si>
  <si>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</si>
  <si>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</si>
  <si>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</si>
  <si>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</si>
  <si>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</si>
  <si>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</si>
  <si>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</si>
  <si>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</si>
  <si>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</si>
  <si>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</si>
  <si>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</si>
  <si>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</si>
  <si>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</si>
  <si>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</si>
  <si>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</si>
  <si>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</si>
  <si>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</si>
  <si>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</si>
  <si>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</si>
  <si>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</si>
  <si>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</si>
  <si>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</si>
  <si>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</si>
  <si>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</si>
  <si>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</si>
  <si>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</si>
  <si>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</si>
  <si>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</si>
  <si>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</si>
  <si>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</si>
  <si>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</si>
  <si>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</si>
  <si>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</si>
  <si>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</si>
  <si>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</si>
  <si>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</si>
  <si>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</si>
  <si>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</si>
  <si>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</si>
  <si>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</si>
  <si>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</si>
  <si>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</si>
  <si>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</si>
  <si>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</si>
  <si>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</si>
  <si>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</si>
  <si>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</si>
  <si>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</si>
  <si>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</si>
  <si>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</si>
  <si>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</si>
  <si>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</si>
  <si>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</si>
  <si>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</si>
  <si>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</si>
  <si>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</si>
  <si>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</si>
  <si>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</si>
  <si>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</si>
  <si>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</si>
  <si>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</si>
  <si>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</si>
  <si>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</si>
  <si>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</si>
  <si>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</si>
  <si>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</si>
  <si>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</si>
  <si>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</si>
  <si>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</si>
  <si>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</si>
  <si>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</si>
  <si>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</si>
  <si>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</si>
  <si>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</si>
  <si>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</si>
  <si>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</si>
  <si>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</si>
  <si>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</si>
  <si>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</si>
  <si>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</si>
  <si>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</si>
  <si>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</si>
  <si>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</si>
  <si>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</si>
  <si>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</si>
  <si>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</si>
  <si>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</si>
  <si>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</si>
  <si>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</si>
  <si>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</si>
  <si>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</si>
  <si>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</si>
  <si>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</si>
  <si>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</si>
  <si>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</si>
  <si>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</si>
  <si>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</si>
  <si>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</si>
  <si>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</si>
  <si>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</si>
  <si>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</si>
  <si>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</si>
  <si>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</si>
  <si>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</si>
  <si>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</si>
  <si>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</si>
  <si>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</si>
  <si>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</si>
  <si>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</si>
  <si>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</si>
  <si>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</si>
  <si>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</si>
  <si>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</si>
  <si>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</si>
  <si>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</si>
  <si>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</si>
  <si>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</si>
  <si>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</si>
  <si>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</si>
  <si>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</si>
  <si>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</si>
  <si>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</si>
  <si>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</si>
  <si>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</si>
  <si>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</si>
  <si>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</si>
  <si>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</si>
  <si>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</si>
  <si>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</si>
  <si>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</si>
  <si>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</si>
  <si>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</si>
  <si>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</si>
  <si>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</si>
  <si>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</si>
  <si>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</si>
  <si>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</si>
  <si>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</si>
  <si>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</si>
  <si>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</si>
  <si>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</si>
  <si>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</si>
  <si>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</si>
  <si>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</si>
  <si>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</si>
  <si>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</si>
  <si>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</si>
  <si>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</si>
  <si>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</si>
  <si>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</si>
  <si>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</si>
  <si>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</si>
  <si>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</si>
  <si>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</si>
  <si>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</si>
  <si>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</si>
  <si>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</si>
  <si>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</si>
  <si>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</si>
  <si>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</si>
  <si>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</si>
  <si>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</si>
  <si>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</si>
  <si>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</si>
  <si>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</si>
  <si>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</si>
  <si>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</si>
  <si>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</si>
  <si>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</si>
  <si>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</si>
  <si>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</si>
  <si>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</si>
  <si>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</si>
  <si>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</si>
  <si>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</si>
  <si>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</si>
  <si>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</si>
  <si>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</si>
  <si>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</si>
  <si>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</si>
  <si>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</si>
  <si>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</si>
  <si>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</si>
  <si>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</si>
  <si>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</si>
  <si>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</si>
  <si>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</si>
  <si>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</si>
  <si>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</si>
  <si>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</si>
  <si>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</si>
  <si>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</si>
  <si>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</si>
  <si>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</si>
  <si>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</si>
  <si>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</si>
  <si>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</si>
  <si>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</si>
  <si>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</si>
  <si>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</si>
  <si>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</si>
  <si>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</si>
  <si>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</si>
  <si>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</si>
  <si>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</si>
  <si>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</si>
  <si>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</si>
  <si>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</si>
  <si>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</si>
  <si>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</si>
  <si>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</si>
  <si>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</si>
  <si>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</si>
  <si>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</si>
  <si>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</si>
  <si>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</si>
  <si>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</si>
  <si>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</si>
  <si>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</si>
  <si>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</si>
  <si>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</si>
  <si>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</si>
  <si>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</si>
  <si>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</si>
  <si>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</si>
  <si>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</si>
  <si>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</si>
  <si>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</si>
  <si>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</si>
  <si>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</si>
  <si>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</si>
  <si>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</si>
  <si>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</si>
  <si>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</si>
  <si>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</si>
  <si>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</si>
  <si>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</si>
  <si>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</si>
  <si>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</si>
  <si>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</si>
  <si>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</si>
  <si>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</si>
  <si>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</si>
  <si>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</si>
  <si>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</si>
  <si>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</si>
  <si>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</si>
  <si>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</si>
  <si>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</si>
  <si>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</si>
  <si>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</si>
  <si>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</si>
  <si>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</si>
  <si>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</si>
  <si>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</si>
  <si>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</si>
  <si>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</si>
  <si>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</si>
  <si>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</si>
  <si>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</si>
  <si>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</si>
  <si>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</si>
  <si>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</si>
  <si>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</si>
  <si>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</si>
  <si>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</si>
  <si>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</si>
  <si>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</si>
  <si>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</si>
  <si>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</si>
  <si>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</si>
  <si>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</si>
  <si>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</si>
  <si>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</si>
  <si>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</si>
  <si>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</si>
  <si>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</si>
  <si>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</si>
  <si>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</si>
  <si>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</si>
  <si>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</si>
  <si>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</si>
  <si>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</si>
  <si>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</si>
  <si>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</si>
  <si>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</si>
  <si>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</si>
  <si>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</si>
  <si>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</si>
  <si>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</si>
  <si>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</si>
  <si>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</si>
  <si>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</si>
  <si>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</si>
  <si>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</si>
  <si>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</si>
  <si>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</si>
  <si>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</si>
  <si>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</si>
  <si>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</si>
  <si>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</si>
  <si>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</si>
  <si>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</si>
  <si>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</si>
  <si>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</si>
  <si>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</si>
  <si>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</si>
  <si>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</si>
  <si>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</si>
  <si>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</si>
  <si>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</si>
  <si>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</si>
  <si>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</si>
  <si>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</si>
  <si>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</si>
  <si>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</si>
  <si>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</si>
  <si>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</si>
  <si>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</si>
  <si>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</si>
  <si>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</si>
  <si>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</si>
  <si>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</si>
  <si>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</si>
  <si>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</si>
  <si>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</si>
  <si>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</si>
  <si>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</si>
  <si>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</si>
  <si>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</si>
  <si>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</si>
  <si>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</si>
  <si>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</si>
  <si>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</si>
  <si>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</si>
  <si>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</si>
  <si>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</si>
  <si>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</si>
  <si>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</si>
  <si>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</si>
  <si>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</si>
  <si>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</si>
  <si>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</si>
  <si>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</si>
  <si>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</si>
  <si>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</si>
  <si>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</si>
  <si>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</si>
  <si>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</si>
  <si>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</si>
  <si>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</si>
  <si>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</si>
  <si>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</si>
  <si>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</si>
  <si>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</si>
  <si>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</si>
  <si>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</si>
  <si>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</si>
  <si>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</si>
  <si>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</si>
  <si>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</si>
  <si>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</si>
  <si>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</si>
  <si>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</si>
  <si>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</si>
  <si>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</si>
  <si>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</si>
  <si>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</si>
  <si>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</si>
  <si>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</si>
  <si>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</si>
  <si>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</si>
  <si>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</si>
  <si>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</si>
  <si>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</si>
  <si>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</si>
  <si>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</si>
  <si>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</si>
  <si>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</si>
  <si>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</si>
  <si>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</si>
  <si>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</si>
  <si>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</si>
  <si>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</si>
  <si>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</si>
  <si>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</si>
  <si>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</si>
  <si>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</si>
  <si>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</si>
  <si>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</si>
  <si>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</si>
  <si>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</si>
  <si>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</si>
  <si>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</si>
  <si>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</si>
  <si>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</si>
  <si>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</si>
  <si>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</si>
  <si>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</si>
  <si>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</si>
  <si>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</si>
  <si>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</si>
  <si>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</si>
  <si>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</si>
  <si>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</si>
  <si>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</si>
  <si>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</si>
  <si>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</si>
  <si>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</si>
  <si>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</si>
  <si>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</si>
  <si>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</si>
  <si>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</si>
  <si>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</si>
  <si>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</si>
  <si>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</si>
  <si>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</si>
  <si>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</si>
  <si>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</si>
  <si>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</si>
  <si>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</si>
  <si>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</si>
  <si>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</si>
  <si>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</si>
  <si>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</si>
  <si>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</si>
  <si>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</si>
  <si>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</si>
  <si>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</si>
  <si>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</si>
  <si>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</si>
  <si>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</si>
  <si>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</si>
  <si>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</si>
  <si>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</si>
  <si>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</si>
  <si>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</si>
  <si>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</si>
  <si>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</si>
  <si>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</si>
  <si>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</si>
  <si>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</si>
  <si>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</si>
  <si>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</si>
  <si>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</si>
  <si>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</si>
  <si>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</si>
  <si>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</si>
  <si>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</si>
  <si>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</si>
  <si>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</si>
  <si>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</si>
  <si>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</si>
  <si>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</si>
  <si>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</si>
  <si>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</si>
  <si>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</si>
  <si>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</si>
  <si>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</si>
  <si>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</si>
  <si>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</si>
  <si>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</si>
  <si>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</si>
  <si>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</si>
  <si>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</si>
  <si>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</si>
  <si>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</si>
  <si>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</si>
  <si>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</si>
  <si>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</si>
  <si>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</si>
  <si>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</si>
  <si>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</si>
  <si>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</si>
  <si>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</si>
  <si>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</si>
  <si>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</si>
  <si>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</si>
  <si>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</si>
  <si>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</si>
  <si>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</si>
  <si>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</si>
  <si>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</si>
  <si>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</si>
  <si>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</si>
  <si>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</si>
  <si>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</si>
  <si>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</si>
  <si>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</si>
  <si>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</si>
  <si>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</si>
  <si>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</si>
  <si>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</si>
  <si>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</si>
  <si>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</si>
  <si>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</si>
  <si>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</si>
  <si>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</si>
  <si>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</si>
  <si>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</si>
  <si>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</si>
  <si>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</si>
  <si>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</si>
  <si>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</si>
  <si>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</si>
  <si>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</si>
  <si>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</si>
  <si>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</si>
  <si>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</si>
  <si>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</si>
  <si>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</si>
  <si>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</si>
  <si>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</si>
  <si>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</si>
  <si>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</si>
  <si>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</si>
  <si>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</si>
  <si>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</si>
  <si>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</si>
  <si>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</si>
  <si>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</si>
  <si>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</si>
  <si>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</si>
  <si>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</si>
  <si>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</si>
  <si>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</si>
  <si>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</si>
  <si>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</si>
  <si>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</si>
  <si>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</si>
  <si>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</si>
  <si>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</si>
  <si>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</si>
  <si>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</si>
  <si>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</si>
  <si>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</si>
  <si>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</si>
  <si>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</si>
  <si>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</si>
  <si>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</si>
  <si>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</si>
  <si>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</si>
  <si>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</si>
  <si>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</si>
  <si>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</si>
  <si>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</si>
  <si>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</si>
  <si>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</si>
  <si>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</si>
  <si>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</si>
  <si>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</si>
  <si>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</si>
  <si>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</si>
  <si>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</si>
  <si>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</si>
  <si>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</si>
  <si>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</si>
  <si>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</si>
  <si>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</si>
  <si>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</si>
  <si>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</si>
  <si>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</si>
  <si>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</si>
  <si>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</si>
  <si>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</si>
  <si>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</si>
  <si>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</si>
  <si>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</si>
  <si>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</si>
  <si>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</si>
  <si>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</si>
  <si>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</si>
  <si>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</si>
  <si>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</si>
  <si>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</si>
  <si>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</si>
  <si>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</si>
  <si>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</si>
  <si>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</si>
  <si>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</si>
  <si>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</si>
  <si>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</si>
  <si>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</si>
  <si>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</si>
  <si>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</si>
  <si>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</si>
  <si>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</si>
  <si>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</si>
  <si>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</si>
  <si>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</si>
  <si>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</si>
  <si>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</si>
  <si>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</si>
  <si>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</si>
  <si>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</si>
  <si>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</si>
  <si>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</si>
  <si>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</si>
  <si>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</si>
  <si>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</si>
  <si>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</si>
  <si>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</si>
  <si>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</si>
  <si>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</si>
  <si>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</si>
  <si>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</si>
  <si>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</si>
  <si>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</si>
  <si>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</si>
  <si>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</si>
  <si>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</si>
  <si>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</si>
  <si>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</si>
  <si>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</si>
  <si>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</si>
  <si>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</si>
  <si>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</si>
  <si>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</si>
  <si>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</si>
  <si>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</si>
  <si>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</si>
  <si>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</si>
  <si>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</si>
  <si>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</si>
  <si>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</si>
  <si>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</si>
  <si>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</si>
  <si>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</si>
  <si>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</si>
  <si>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</si>
  <si>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</si>
  <si>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</si>
  <si>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</si>
  <si>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</si>
  <si>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</si>
  <si>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</si>
  <si>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</si>
  <si>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</si>
  <si>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</si>
  <si>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</si>
  <si>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</si>
  <si>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</si>
  <si>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</si>
  <si>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</si>
  <si>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</si>
  <si>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</si>
  <si>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</si>
  <si>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</si>
  <si>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</si>
  <si>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</si>
  <si>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</si>
  <si>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</si>
  <si>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</si>
  <si>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</si>
  <si>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</si>
  <si>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</si>
  <si>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</si>
  <si>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</si>
  <si>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</si>
  <si>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</si>
  <si>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</si>
  <si>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</si>
  <si>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</si>
  <si>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</si>
  <si>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</si>
  <si>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</si>
  <si>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</si>
  <si>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</si>
  <si>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</si>
  <si>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</si>
  <si>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</si>
  <si>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</si>
  <si>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</si>
  <si>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</si>
  <si>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</si>
  <si>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</si>
  <si>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</si>
  <si>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</si>
  <si>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</si>
  <si>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</si>
  <si>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</si>
  <si>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</si>
  <si>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</si>
  <si>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</si>
  <si>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</si>
  <si>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</si>
  <si>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</si>
  <si>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</si>
  <si>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</si>
  <si>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</si>
  <si>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</si>
  <si>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</si>
  <si>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</si>
  <si>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</si>
  <si>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</si>
  <si>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</si>
  <si>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</si>
  <si>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</si>
  <si>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</si>
  <si>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</si>
  <si>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</si>
  <si>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</si>
  <si>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</si>
  <si>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</si>
  <si>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</si>
  <si>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</si>
  <si>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</si>
  <si>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</si>
  <si>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</si>
  <si>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</si>
  <si>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</si>
  <si>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</si>
  <si>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</si>
  <si>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</si>
  <si>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</si>
  <si>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</si>
  <si>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</si>
  <si>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</si>
  <si>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</si>
  <si>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</si>
  <si>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</si>
  <si>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</si>
  <si>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</si>
  <si>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</si>
  <si>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</si>
  <si>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</si>
  <si>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</si>
  <si>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</si>
  <si>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</si>
  <si>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</si>
  <si>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</si>
  <si>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</si>
  <si>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</si>
  <si>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</si>
  <si>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</si>
  <si>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</si>
  <si>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</si>
  <si>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</si>
  <si>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</si>
  <si>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</si>
  <si>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</si>
  <si>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</si>
  <si>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</si>
  <si>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</si>
  <si>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</si>
  <si>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</si>
  <si>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</si>
  <si>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</si>
  <si>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</si>
  <si>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</si>
  <si>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</si>
  <si>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</si>
  <si>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</si>
  <si>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</si>
  <si>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</si>
  <si>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</si>
  <si>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</si>
  <si>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</si>
  <si>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</si>
  <si>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</si>
  <si>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</si>
  <si>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</si>
  <si>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</si>
  <si>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</si>
  <si>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</si>
  <si>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</si>
  <si>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</si>
  <si>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</si>
  <si>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</si>
  <si>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</si>
  <si>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</si>
  <si>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</si>
  <si>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</si>
  <si>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</si>
  <si>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</si>
  <si>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</si>
  <si>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</si>
  <si>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</si>
  <si>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</si>
  <si>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</si>
  <si>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</si>
  <si>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</si>
  <si>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</si>
  <si>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</si>
  <si>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</si>
  <si>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</si>
  <si>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</si>
  <si>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</si>
  <si>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</si>
  <si>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</si>
  <si>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</si>
  <si>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</si>
  <si>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</si>
  <si>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</si>
  <si>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</si>
  <si>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</si>
  <si>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</si>
  <si>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</si>
  <si>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</si>
  <si>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</si>
  <si>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</si>
  <si>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</si>
  <si>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</si>
  <si>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</si>
  <si>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</si>
  <si>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</si>
  <si>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</si>
  <si>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</si>
  <si>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</si>
  <si>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</si>
  <si>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</si>
  <si>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</si>
  <si>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</si>
  <si>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</si>
  <si>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</si>
  <si>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</si>
  <si>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</si>
  <si>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</si>
  <si>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</si>
  <si>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</si>
  <si>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</si>
  <si>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</si>
  <si>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</si>
  <si>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</si>
  <si>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</si>
  <si>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</si>
  <si>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</si>
  <si>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</si>
  <si>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</si>
  <si>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</si>
  <si>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</si>
  <si>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</si>
  <si>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</si>
  <si>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</si>
  <si>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</si>
  <si>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</si>
  <si>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</si>
  <si>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</si>
  <si>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</si>
  <si>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</si>
  <si>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</si>
  <si>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</si>
  <si>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</si>
  <si>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</si>
  <si>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</si>
  <si>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</si>
  <si>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</si>
  <si>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</si>
  <si>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</si>
  <si>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</si>
  <si>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</si>
  <si>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</si>
  <si>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</si>
  <si>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</si>
  <si>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</si>
  <si>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</si>
  <si>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</si>
  <si>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</si>
  <si>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</si>
  <si>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</si>
  <si>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</si>
  <si>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</si>
  <si>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</si>
  <si>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</si>
  <si>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</si>
  <si>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</si>
  <si>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</si>
  <si>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</si>
  <si>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</si>
  <si>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</si>
  <si>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</si>
  <si>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</si>
  <si>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</si>
  <si>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</si>
  <si>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</si>
  <si>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</si>
  <si>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</si>
  <si>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</si>
  <si>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</si>
  <si>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</si>
  <si>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</si>
  <si>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</si>
  <si>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</si>
  <si>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</si>
  <si>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</si>
  <si>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</si>
  <si>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</si>
  <si>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</si>
  <si>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</si>
  <si>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</si>
  <si>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</si>
  <si>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</si>
  <si>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</si>
  <si>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</si>
  <si>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</si>
  <si>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</si>
  <si>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</si>
  <si>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</si>
  <si>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</si>
  <si>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</si>
  <si>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</si>
  <si>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</si>
  <si>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</si>
  <si>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</si>
  <si>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</si>
  <si>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</si>
  <si>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</si>
  <si>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</si>
  <si>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</si>
  <si>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</si>
  <si>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</si>
  <si>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</si>
  <si>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</si>
  <si>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</si>
  <si>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</si>
  <si>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</si>
  <si>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</si>
  <si>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</si>
  <si>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</si>
  <si>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</si>
  <si>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</si>
  <si>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</si>
  <si>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</si>
  <si>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</si>
  <si>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</si>
  <si>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</si>
  <si>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</si>
  <si>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</si>
  <si>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</si>
  <si>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</si>
  <si>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</si>
  <si>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</si>
  <si>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</si>
  <si>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</si>
  <si>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</si>
  <si>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</si>
  <si>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</si>
  <si>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</si>
  <si>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</si>
  <si>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</si>
  <si>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</si>
  <si>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</si>
  <si>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</si>
  <si>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</si>
  <si>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</si>
  <si>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</si>
  <si>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</si>
  <si>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</si>
  <si>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</si>
  <si>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</si>
  <si>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</si>
  <si>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</si>
  <si>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</si>
  <si>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</si>
  <si>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</si>
  <si>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</si>
  <si>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</si>
  <si>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</si>
  <si>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</si>
  <si>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</si>
  <si>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</si>
  <si>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</si>
  <si>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</si>
  <si>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</si>
  <si>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</si>
  <si>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</si>
  <si>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</si>
  <si>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</si>
  <si>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</si>
  <si>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</si>
  <si>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</si>
  <si>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</si>
  <si>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</si>
  <si>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</si>
  <si>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</si>
  <si>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</si>
  <si>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</si>
  <si>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</si>
  <si>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</si>
  <si>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</si>
  <si>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</si>
  <si>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</si>
  <si>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</si>
  <si>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</si>
  <si>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</si>
  <si>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</si>
  <si>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</si>
  <si>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</si>
  <si>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</si>
  <si>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</si>
  <si>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</si>
  <si>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</si>
  <si>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</si>
  <si>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</si>
  <si>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</si>
  <si>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</si>
  <si>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</si>
  <si>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</si>
  <si>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</si>
  <si>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</si>
  <si>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</si>
  <si>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</si>
  <si>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</si>
  <si>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</si>
  <si>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</si>
  <si>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</si>
  <si>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</si>
  <si>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</si>
  <si>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</si>
  <si>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</si>
  <si>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</si>
  <si>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</si>
  <si>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</si>
  <si>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</si>
  <si>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</si>
  <si>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</si>
  <si>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</si>
  <si>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</si>
  <si>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</si>
  <si>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</si>
  <si>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</si>
  <si>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</si>
  <si>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</si>
  <si>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</si>
  <si>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</si>
  <si>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</si>
  <si>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</si>
  <si>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</si>
  <si>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</si>
  <si>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</si>
  <si>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</si>
  <si>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</si>
  <si>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</si>
  <si>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</si>
  <si>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</si>
  <si>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</si>
  <si>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</si>
  <si>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</si>
  <si>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</si>
  <si>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</si>
  <si>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</si>
  <si>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</si>
  <si>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</si>
  <si>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</si>
  <si>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</si>
  <si>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</si>
  <si>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</si>
  <si>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</si>
  <si>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</si>
  <si>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</si>
  <si>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</si>
  <si>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</si>
  <si>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</si>
  <si>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</si>
  <si>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</si>
  <si>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</si>
  <si>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</si>
  <si>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</si>
  <si>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</si>
  <si>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</si>
  <si>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</si>
  <si>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</si>
  <si>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</si>
  <si>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</si>
  <si>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</si>
  <si>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</si>
  <si>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</si>
  <si>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</si>
  <si>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</si>
  <si>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</si>
  <si>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</si>
  <si>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</si>
  <si>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</si>
  <si>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</si>
  <si>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</si>
  <si>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</si>
  <si>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</si>
  <si>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</si>
  <si>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</si>
  <si>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</si>
  <si>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</si>
  <si>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</si>
  <si>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</si>
  <si>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</si>
  <si>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</si>
  <si>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</si>
  <si>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</si>
  <si>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</si>
  <si>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</si>
  <si>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</si>
  <si>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</si>
  <si>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</si>
  <si>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</si>
  <si>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</si>
  <si>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</si>
  <si>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</si>
  <si>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</si>
  <si>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</si>
  <si>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</si>
  <si>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</si>
  <si>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</si>
  <si>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</si>
  <si>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</si>
  <si>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</si>
  <si>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</si>
  <si>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</si>
  <si>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</si>
  <si>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</si>
  <si>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</si>
  <si>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</si>
  <si>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</si>
  <si>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</si>
  <si>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</si>
  <si>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</si>
  <si>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</si>
  <si>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</si>
  <si>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</si>
  <si>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</si>
  <si>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</si>
  <si>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</si>
  <si>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</si>
  <si>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</si>
  <si>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</si>
  <si>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</si>
  <si>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</si>
  <si>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</si>
  <si>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</si>
  <si>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</si>
  <si>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</si>
  <si>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</si>
  <si>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</si>
  <si>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</si>
  <si>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</si>
  <si>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</si>
  <si>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</si>
  <si>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</si>
  <si>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</si>
  <si>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</si>
  <si>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</si>
  <si>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</si>
  <si>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</si>
  <si>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</si>
  <si>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</si>
  <si>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</si>
  <si>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</si>
  <si>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</si>
  <si>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</si>
  <si>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</si>
  <si>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</si>
  <si>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</si>
  <si>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</si>
  <si>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</si>
  <si>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</si>
  <si>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</si>
  <si>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</si>
  <si>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</si>
  <si>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</si>
  <si>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</si>
  <si>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</si>
  <si>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</si>
  <si>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</si>
  <si>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</si>
  <si>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</si>
  <si>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</si>
  <si>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</si>
  <si>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</si>
  <si>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</si>
  <si>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</si>
  <si>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</si>
  <si>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</si>
  <si>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</si>
  <si>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</si>
  <si>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</si>
  <si>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</si>
  <si>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</si>
  <si>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</si>
  <si>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</si>
  <si>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</si>
  <si>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</si>
  <si>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</si>
  <si>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</si>
  <si>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</si>
  <si>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</si>
  <si>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</si>
  <si>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</si>
  <si>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</si>
  <si>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</si>
  <si>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</si>
  <si>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</si>
  <si>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</si>
  <si>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</si>
  <si>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</si>
  <si>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</si>
  <si>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</si>
  <si>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</si>
  <si>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</si>
  <si>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</si>
  <si>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</si>
  <si>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</si>
  <si>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</si>
  <si>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</si>
  <si>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</si>
  <si>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</si>
  <si>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</si>
  <si>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</si>
  <si>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</si>
  <si>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</si>
  <si>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</si>
  <si>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</si>
  <si>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</si>
  <si>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</si>
  <si>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</si>
  <si>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</si>
  <si>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</si>
  <si>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</si>
  <si>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</si>
  <si>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</si>
  <si>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</si>
  <si>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</si>
  <si>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</si>
  <si>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</si>
  <si>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</si>
  <si>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</si>
  <si>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</si>
  <si>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</si>
  <si>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</si>
  <si>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</si>
  <si>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</si>
  <si>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</si>
  <si>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</si>
  <si>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</si>
  <si>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</si>
  <si>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</si>
  <si>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</si>
  <si>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</si>
  <si>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</si>
  <si>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</si>
  <si>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</si>
  <si>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</si>
  <si>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</si>
  <si>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</si>
  <si>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</si>
  <si>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</si>
  <si>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</si>
  <si>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</si>
  <si>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</si>
  <si>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</si>
  <si>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</si>
  <si>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</si>
  <si>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</si>
  <si>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</si>
  <si>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</si>
  <si>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</si>
  <si>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</si>
  <si>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</si>
  <si>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</si>
  <si>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</si>
  <si>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</si>
  <si>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</si>
  <si>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</si>
  <si>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</si>
  <si>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</si>
  <si>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</si>
  <si>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</si>
  <si>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</si>
  <si>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</si>
  <si>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</si>
  <si>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</si>
  <si>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</si>
  <si>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</si>
  <si>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</si>
  <si>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</si>
  <si>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</si>
  <si>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</si>
  <si>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</si>
  <si>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</si>
  <si>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</si>
  <si>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</si>
  <si>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</si>
  <si>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</si>
  <si>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</si>
  <si>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</si>
  <si>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</si>
  <si>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</si>
  <si>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</si>
  <si>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</si>
  <si>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</si>
  <si>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</si>
  <si>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</si>
  <si>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</si>
  <si>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</si>
  <si>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</si>
  <si>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</si>
  <si>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</si>
  <si>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</si>
  <si>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</si>
  <si>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</si>
  <si>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</si>
  <si>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</si>
  <si>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</si>
  <si>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</si>
  <si>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</si>
  <si>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</si>
  <si>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</si>
  <si>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</si>
  <si>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</si>
  <si>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</si>
  <si>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</si>
  <si>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</si>
  <si>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</si>
  <si>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</si>
  <si>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</si>
  <si>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</si>
  <si>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</si>
  <si>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</si>
  <si>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</si>
  <si>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</si>
  <si>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</si>
  <si>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</si>
  <si>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</si>
  <si>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</si>
  <si>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</si>
  <si>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</si>
  <si>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</si>
  <si>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</si>
  <si>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</si>
  <si>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</si>
  <si>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</si>
  <si>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</si>
  <si>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</si>
  <si>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</si>
  <si>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</si>
  <si>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</si>
  <si>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</si>
  <si>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</si>
  <si>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</si>
  <si>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</si>
  <si>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</si>
  <si>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</si>
  <si>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</si>
  <si>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</si>
  <si>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</si>
  <si>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</si>
  <si>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</si>
  <si>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</si>
  <si>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</si>
  <si>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</si>
  <si>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</si>
  <si>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</si>
  <si>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</si>
  <si>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</si>
  <si>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</si>
  <si>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</si>
  <si>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</si>
  <si>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</si>
  <si>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</si>
  <si>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</si>
  <si>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</si>
  <si>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</si>
  <si>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</si>
  <si>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</si>
  <si>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</si>
  <si>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</si>
  <si>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</si>
  <si>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</si>
  <si>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</si>
  <si>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</si>
  <si>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</si>
  <si>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</si>
  <si>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</si>
  <si>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</si>
  <si>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</si>
  <si>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</si>
  <si>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</si>
  <si>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</si>
  <si>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</si>
  <si>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</si>
  <si>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</si>
  <si>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</si>
  <si>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</si>
  <si>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</si>
  <si>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</si>
  <si>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</si>
  <si>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</si>
  <si>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</si>
  <si>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</si>
  <si>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</si>
  <si>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</si>
  <si>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</si>
  <si>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</si>
  <si>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</si>
  <si>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</si>
  <si>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</si>
  <si>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</si>
  <si>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</si>
  <si>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</si>
  <si>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</si>
  <si>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</si>
  <si>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</si>
  <si>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</si>
  <si>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</si>
  <si>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</si>
  <si>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</si>
  <si>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</si>
  <si>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</si>
  <si>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</si>
  <si>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</si>
  <si>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</si>
  <si>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</si>
  <si>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</si>
  <si>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</si>
  <si>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</si>
  <si>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</si>
  <si>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</si>
  <si>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</si>
  <si>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</si>
  <si>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</si>
  <si>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</si>
  <si>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</si>
  <si>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</si>
  <si>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</si>
  <si>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</si>
  <si>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</si>
  <si>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</si>
  <si>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</si>
  <si>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</si>
  <si>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</si>
  <si>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</si>
  <si>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</si>
  <si>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</si>
  <si>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</si>
  <si>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</si>
  <si>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</si>
  <si>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</si>
  <si>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</si>
  <si>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</si>
  <si>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</si>
  <si>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</si>
  <si>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</si>
  <si>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</si>
  <si>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</si>
  <si>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</si>
  <si>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</si>
  <si>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</si>
  <si>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</si>
  <si>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</si>
  <si>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</si>
  <si>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</si>
  <si>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</si>
  <si>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</si>
  <si>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</si>
  <si>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</si>
  <si>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</si>
  <si>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</si>
  <si>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</si>
  <si>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</si>
  <si>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</si>
  <si>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</si>
  <si>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</si>
  <si>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</si>
  <si>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</si>
  <si>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</si>
  <si>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</si>
  <si>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</si>
  <si>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</si>
  <si>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</si>
  <si>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</si>
  <si>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</si>
  <si>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</si>
  <si>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</si>
  <si>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</si>
  <si>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</si>
  <si>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</si>
  <si>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</si>
  <si>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</si>
  <si>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</si>
  <si>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</si>
  <si>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</si>
  <si>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</si>
  <si>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</si>
  <si>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</si>
  <si>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</si>
  <si>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</si>
  <si>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</si>
  <si>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</si>
  <si>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</si>
  <si>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</si>
  <si>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</si>
  <si>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</si>
  <si>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</si>
  <si>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</si>
  <si>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</si>
  <si>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</si>
  <si>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</si>
  <si>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</si>
  <si>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</si>
  <si>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</si>
  <si>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</si>
  <si>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</si>
  <si>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</si>
  <si>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</si>
  <si>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</si>
  <si>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</si>
  <si>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</si>
  <si>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</si>
  <si>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</si>
  <si>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</si>
  <si>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</si>
  <si>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</si>
  <si>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</si>
  <si>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</si>
  <si>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</si>
  <si>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</si>
  <si>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</si>
  <si>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</si>
  <si>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</si>
  <si>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</si>
  <si>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</si>
  <si>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</si>
  <si>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</si>
  <si>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</si>
  <si>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</si>
  <si>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</si>
  <si>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</si>
  <si>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</si>
  <si>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</si>
  <si>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</si>
  <si>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</si>
  <si>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</si>
  <si>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</si>
  <si>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</si>
  <si>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</si>
  <si>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</si>
  <si>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</si>
  <si>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</si>
  <si>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</si>
  <si>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</si>
  <si>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</si>
  <si>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</si>
  <si>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</si>
  <si>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</si>
  <si>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</si>
  <si>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</si>
  <si>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</si>
  <si>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</si>
  <si>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</si>
  <si>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</si>
  <si>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</si>
  <si>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</si>
  <si>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</si>
  <si>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</si>
  <si>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</si>
  <si>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</si>
  <si>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</si>
  <si>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</si>
  <si>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</si>
  <si>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</si>
  <si>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</si>
  <si>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</si>
  <si>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</si>
  <si>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</si>
  <si>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</si>
  <si>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</si>
  <si>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</si>
  <si>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</si>
  <si>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</si>
  <si>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</si>
  <si>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</si>
  <si>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</si>
  <si>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</si>
  <si>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</si>
  <si>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</si>
  <si>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</si>
  <si>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</si>
  <si>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</si>
  <si>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</si>
  <si>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</si>
  <si>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</si>
  <si>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</si>
  <si>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</si>
  <si>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</si>
  <si>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</si>
  <si>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</si>
  <si>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</si>
  <si>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</si>
  <si>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</si>
  <si>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</si>
  <si>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</si>
  <si>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</si>
  <si>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</si>
  <si>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</si>
  <si>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</si>
  <si>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</si>
  <si>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</si>
  <si>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</si>
  <si>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</si>
  <si>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</si>
  <si>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</si>
  <si>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</si>
  <si>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</si>
  <si>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</si>
  <si>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</si>
  <si>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</si>
  <si>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</si>
  <si>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</si>
  <si>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</si>
  <si>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</si>
  <si>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</si>
  <si>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</si>
  <si>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</si>
  <si>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</si>
  <si>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</si>
  <si>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</si>
  <si>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</si>
  <si>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</si>
  <si>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</si>
  <si>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</si>
  <si>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</si>
  <si>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</si>
  <si>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</si>
  <si>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</si>
  <si>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</si>
  <si>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</si>
  <si>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</si>
  <si>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</si>
  <si>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</si>
  <si>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</si>
  <si>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</si>
  <si>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</si>
  <si>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</si>
  <si>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</si>
  <si>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</si>
  <si>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</si>
  <si>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</si>
  <si>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</si>
  <si>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</si>
  <si>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</si>
  <si>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</si>
  <si>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</si>
  <si>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</si>
  <si>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</si>
  <si>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</si>
  <si>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</si>
  <si>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</si>
  <si>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</si>
  <si>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</si>
  <si>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</si>
  <si>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</si>
  <si>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</si>
  <si>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</si>
  <si>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</si>
  <si>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</si>
  <si>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</si>
  <si>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</si>
  <si>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</si>
  <si>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</si>
  <si>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</si>
  <si>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</si>
  <si>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</si>
  <si>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</si>
  <si>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</si>
  <si>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</si>
  <si>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</si>
  <si>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</si>
  <si>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</si>
  <si>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</si>
  <si>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</si>
  <si>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</si>
  <si>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</si>
  <si>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</si>
  <si>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</si>
  <si>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</si>
  <si>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</si>
  <si>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</si>
  <si>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</si>
  <si>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</si>
  <si>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</si>
  <si>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</si>
  <si>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</si>
  <si>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</si>
  <si>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</si>
  <si>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</si>
  <si>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</si>
  <si>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</si>
  <si>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</si>
  <si>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</si>
  <si>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</si>
  <si>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</si>
  <si>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</si>
  <si>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</si>
  <si>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</si>
  <si>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</si>
  <si>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</si>
  <si>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</si>
  <si>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</si>
  <si>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</si>
  <si>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</si>
  <si>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</si>
  <si>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</si>
  <si>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</si>
  <si>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</si>
  <si>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</si>
  <si>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</si>
  <si>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</si>
  <si>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</si>
  <si>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</si>
  <si>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</si>
  <si>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</si>
  <si>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</si>
  <si>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</si>
  <si>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</si>
  <si>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</si>
  <si>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</si>
  <si>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</si>
  <si>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</si>
  <si>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</si>
  <si>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</si>
  <si>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</si>
  <si>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</si>
  <si>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</si>
  <si>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</si>
  <si>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</si>
  <si>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</si>
  <si>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</si>
  <si>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</si>
  <si>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</si>
  <si>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</si>
  <si>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</si>
  <si>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</si>
  <si>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</si>
  <si>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</si>
  <si>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</si>
  <si>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</si>
  <si>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</si>
  <si>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</si>
  <si>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</si>
  <si>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</si>
  <si>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</si>
  <si>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</si>
  <si>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</si>
  <si>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</si>
  <si>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</si>
  <si>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</si>
  <si>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</si>
  <si>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</si>
  <si>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</si>
  <si>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</si>
  <si>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</si>
  <si>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</si>
  <si>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</si>
  <si>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</si>
  <si>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</si>
  <si>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</si>
  <si>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</si>
  <si>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</si>
  <si>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</si>
  <si>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</si>
  <si>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</si>
  <si>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</si>
  <si>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</si>
  <si>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</si>
  <si>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</si>
  <si>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</si>
  <si>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</si>
  <si>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</si>
  <si>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</si>
  <si>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</si>
  <si>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</si>
  <si>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</si>
  <si>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</si>
  <si>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</si>
  <si>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</si>
  <si>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</si>
  <si>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</si>
  <si>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</si>
  <si>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</si>
  <si>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</si>
  <si>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</si>
  <si>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</si>
  <si>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</si>
  <si>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</si>
  <si>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</si>
  <si>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</si>
  <si>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</si>
  <si>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</si>
  <si>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</si>
  <si>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</si>
  <si>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</si>
  <si>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</si>
  <si>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</si>
  <si>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</si>
  <si>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</si>
  <si>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</si>
  <si>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</si>
  <si>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</si>
  <si>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</si>
  <si>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</si>
  <si>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</si>
  <si>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</si>
  <si>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</si>
  <si>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</si>
  <si>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</si>
  <si>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</si>
  <si>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</si>
  <si>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</si>
  <si>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</si>
  <si>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</si>
  <si>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</si>
  <si>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</si>
  <si>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</si>
  <si>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</si>
  <si>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</si>
  <si>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</si>
  <si>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</si>
  <si>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</si>
  <si>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</si>
  <si>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</si>
  <si>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</si>
  <si>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</si>
  <si>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</si>
  <si>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</si>
  <si>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</si>
  <si>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</si>
  <si>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</si>
  <si>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</si>
  <si>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</si>
  <si>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</si>
  <si>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</si>
  <si>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</si>
  <si>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</si>
  <si>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</si>
  <si>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</si>
  <si>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</si>
  <si>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</si>
  <si>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</si>
  <si>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</si>
  <si>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</si>
  <si>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</si>
  <si>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</si>
  <si>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</si>
  <si>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</si>
  <si>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</si>
  <si>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</si>
  <si>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</si>
  <si>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</si>
  <si>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</si>
  <si>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</si>
  <si>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</si>
  <si>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</si>
  <si>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</si>
  <si>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</si>
  <si>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</si>
  <si>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</si>
  <si>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</si>
  <si>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</si>
  <si>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</si>
  <si>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</si>
  <si>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</si>
  <si>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</si>
  <si>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</si>
  <si>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</si>
  <si>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</si>
  <si>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</si>
  <si>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</si>
  <si>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</si>
  <si>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</si>
  <si>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</si>
  <si>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</si>
  <si>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</si>
  <si>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</si>
  <si>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</si>
  <si>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</si>
  <si>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</si>
  <si>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</si>
  <si>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</si>
  <si>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</si>
  <si>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</si>
  <si>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</si>
  <si>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</si>
  <si>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</si>
  <si>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</si>
  <si>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</si>
  <si>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</si>
  <si>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</si>
  <si>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</si>
  <si>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</si>
  <si>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</si>
  <si>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</si>
  <si>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</si>
  <si>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</si>
  <si>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</si>
  <si>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</si>
  <si>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</si>
  <si>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</si>
  <si>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</si>
  <si>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</si>
  <si>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</si>
  <si>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</si>
  <si>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</si>
  <si>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</si>
  <si>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</si>
  <si>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</si>
  <si>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</si>
  <si>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</si>
  <si>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</si>
  <si>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</si>
  <si>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</si>
  <si>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</si>
  <si>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</si>
  <si>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</si>
  <si>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</si>
  <si>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</si>
  <si>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</si>
  <si>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</si>
  <si>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</si>
  <si>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</si>
  <si>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</si>
  <si>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</si>
  <si>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</si>
  <si>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</si>
  <si>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</si>
  <si>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</si>
  <si>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</si>
  <si>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</si>
  <si>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</si>
  <si>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</si>
  <si>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</si>
  <si>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</si>
  <si>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</si>
  <si>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</si>
  <si>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</si>
  <si>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</si>
  <si>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</si>
  <si>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</si>
  <si>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</si>
  <si>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</si>
  <si>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</si>
  <si>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</si>
  <si>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</si>
  <si>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</si>
  <si>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</si>
  <si>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</si>
  <si>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</si>
  <si>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</si>
  <si>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</si>
  <si>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</si>
  <si>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</si>
  <si>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</si>
  <si>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</si>
  <si>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</si>
  <si>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</si>
  <si>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</si>
  <si>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</si>
  <si>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</si>
  <si>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</si>
  <si>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</si>
  <si>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</si>
  <si>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</si>
  <si>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</si>
  <si>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</si>
  <si>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</si>
  <si>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</si>
  <si>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</si>
  <si>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</si>
  <si>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</si>
  <si>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</si>
  <si>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</si>
  <si>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</si>
  <si>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</si>
  <si>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</si>
  <si>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</si>
  <si>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</si>
  <si>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</si>
  <si>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</si>
  <si>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</si>
  <si>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</si>
  <si>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</si>
  <si>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</si>
  <si>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</si>
  <si>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</si>
  <si>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</si>
  <si>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</si>
  <si>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</si>
  <si>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</si>
  <si>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</si>
  <si>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</si>
  <si>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</si>
  <si>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</si>
  <si>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</si>
  <si>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</si>
  <si>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</si>
  <si>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</si>
  <si>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</si>
  <si>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</si>
  <si>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</si>
  <si>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</si>
  <si>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</si>
  <si>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</si>
  <si>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</si>
  <si>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</si>
  <si>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</si>
  <si>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</si>
  <si>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</si>
  <si>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</si>
  <si>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</si>
  <si>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</si>
  <si>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</si>
  <si>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</si>
  <si>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</si>
  <si>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</si>
  <si>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</si>
  <si>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</si>
  <si>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</si>
  <si>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</si>
  <si>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</si>
  <si>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</si>
  <si>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</si>
  <si>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</si>
  <si>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</si>
  <si>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</si>
  <si>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</si>
  <si>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</si>
  <si>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</si>
  <si>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</si>
  <si>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</si>
  <si>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</si>
  <si>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</si>
  <si>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</si>
  <si>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</si>
  <si>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</si>
  <si>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</si>
  <si>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</si>
  <si>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</si>
  <si>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</si>
  <si>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</si>
  <si>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</si>
  <si>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</si>
  <si>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</si>
  <si>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</si>
  <si>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</si>
  <si>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</si>
  <si>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</si>
  <si>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</si>
  <si>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</si>
  <si>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</si>
  <si>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</si>
  <si>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</si>
  <si>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</si>
  <si>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</si>
  <si>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</si>
  <si>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</si>
  <si>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</si>
  <si>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</si>
  <si>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</si>
  <si>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</si>
  <si>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</si>
  <si>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</si>
  <si>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</si>
  <si>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</si>
  <si>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</si>
  <si>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</si>
  <si>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</si>
  <si>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</si>
  <si>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</si>
  <si>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</si>
  <si>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</si>
  <si>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</si>
  <si>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</si>
  <si>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</si>
  <si>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</si>
  <si>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</si>
  <si>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</si>
  <si>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</si>
  <si>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</si>
  <si>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</si>
  <si>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</si>
  <si>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</si>
  <si>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</si>
  <si>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</si>
  <si>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</si>
  <si>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</si>
  <si>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</si>
  <si>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</si>
  <si>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</si>
  <si>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</si>
  <si>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</si>
  <si>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</si>
  <si>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</si>
  <si>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</si>
  <si>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</si>
  <si>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</si>
  <si>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</si>
  <si>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</si>
  <si>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</si>
  <si>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</si>
  <si>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</si>
  <si>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</si>
  <si>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</si>
  <si>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</si>
  <si>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</si>
  <si>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</si>
  <si>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</si>
  <si>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</si>
  <si>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</si>
  <si>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</si>
  <si>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</si>
  <si>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</si>
  <si>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</si>
  <si>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</si>
  <si>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</si>
  <si>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</si>
  <si>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</si>
  <si>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</si>
  <si>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</si>
  <si>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</si>
  <si>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</si>
  <si>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</si>
  <si>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</si>
  <si>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</si>
  <si>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</si>
  <si>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</si>
  <si>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</si>
  <si>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</si>
  <si>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</si>
  <si>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</si>
  <si>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</si>
  <si>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</si>
  <si>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</si>
  <si>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</si>
  <si>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</si>
  <si>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</si>
  <si>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</si>
  <si>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</si>
  <si>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</si>
  <si>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</si>
  <si>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</si>
  <si>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</si>
  <si>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</si>
  <si>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</si>
  <si>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</si>
  <si>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</si>
  <si>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</si>
  <si>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</si>
  <si>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</si>
  <si>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</si>
  <si>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</si>
  <si>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</si>
  <si>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</si>
  <si>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</si>
  <si>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</si>
  <si>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</si>
  <si>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</si>
  <si>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</si>
  <si>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</si>
  <si>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</si>
  <si>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</si>
  <si>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</si>
  <si>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</si>
  <si>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</si>
  <si>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</si>
  <si>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</si>
  <si>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</si>
  <si>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</si>
  <si>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</si>
  <si>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</si>
  <si>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</si>
  <si>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</si>
  <si>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</si>
  <si>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</si>
  <si>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</si>
  <si>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</si>
  <si>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</si>
  <si>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</si>
  <si>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</si>
  <si>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</si>
  <si>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</si>
  <si>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</si>
  <si>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</si>
  <si>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</si>
  <si>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</si>
  <si>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</si>
  <si>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</si>
  <si>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</si>
  <si>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</si>
  <si>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</si>
  <si>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</si>
  <si>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</si>
  <si>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</si>
  <si>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</si>
  <si>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</si>
  <si>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</si>
  <si>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</si>
  <si>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</si>
  <si>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</si>
  <si>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</si>
  <si>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</si>
  <si>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</si>
  <si>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</si>
  <si>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</si>
  <si>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</si>
  <si>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</si>
  <si>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</si>
  <si>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</si>
  <si>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</si>
  <si>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</si>
  <si>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</si>
  <si>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</si>
  <si>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</si>
  <si>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</si>
  <si>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</si>
  <si>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</si>
  <si>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</si>
  <si>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</si>
  <si>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</si>
  <si>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</si>
  <si>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</si>
  <si>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</si>
  <si>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</si>
  <si>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</si>
  <si>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</si>
  <si>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</si>
  <si>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</si>
  <si>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</si>
  <si>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</si>
  <si>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</si>
  <si>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</si>
  <si>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</si>
  <si>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</si>
  <si>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</si>
  <si>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</si>
  <si>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</si>
  <si>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</si>
  <si>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</si>
  <si>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</si>
  <si>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</si>
  <si>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</si>
  <si>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</si>
  <si>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</si>
  <si>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</si>
  <si>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</si>
  <si>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</si>
  <si>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</si>
  <si>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</si>
  <si>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</si>
  <si>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</si>
  <si>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</si>
  <si>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</si>
  <si>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</si>
  <si>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</si>
  <si>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</si>
  <si>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</si>
  <si>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</si>
  <si>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</si>
  <si>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</si>
  <si>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</si>
  <si>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</si>
  <si>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</si>
  <si>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</si>
  <si>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</si>
  <si>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</si>
  <si>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</si>
  <si>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</si>
  <si>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</si>
  <si>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</si>
  <si>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</si>
  <si>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</si>
  <si>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</si>
  <si>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</si>
  <si>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</si>
  <si>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</si>
  <si>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</si>
  <si>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</si>
  <si>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</si>
  <si>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</si>
  <si>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</si>
  <si>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</si>
  <si>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</si>
  <si>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</si>
  <si>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</si>
  <si>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</si>
  <si>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</si>
  <si>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</si>
  <si>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</si>
  <si>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</si>
  <si>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</si>
  <si>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</si>
  <si>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</si>
  <si>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</si>
  <si>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</si>
  <si>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</si>
  <si>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</si>
  <si>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</si>
  <si>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</si>
  <si>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</si>
  <si>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</si>
  <si>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</si>
  <si>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</si>
  <si>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</si>
  <si>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</si>
  <si>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</si>
  <si>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</si>
  <si>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</si>
  <si>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</si>
  <si>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</si>
  <si>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</si>
  <si>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</si>
  <si>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</si>
  <si>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</si>
  <si>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</si>
  <si>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</si>
  <si>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</si>
  <si>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</si>
  <si>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</si>
  <si>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</si>
  <si>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</si>
  <si>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</si>
  <si>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</si>
  <si>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</si>
  <si>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</si>
  <si>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</si>
  <si>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</si>
  <si>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</si>
  <si>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</si>
  <si>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</si>
  <si>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</si>
  <si>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</si>
  <si>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</si>
  <si>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</si>
  <si>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</si>
  <si>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</si>
  <si>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</si>
  <si>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</si>
  <si>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</si>
  <si>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</si>
  <si>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</si>
  <si>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</si>
  <si>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</si>
  <si>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</si>
  <si>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</si>
  <si>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</si>
  <si>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</si>
  <si>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</si>
  <si>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</si>
  <si>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</si>
  <si>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</si>
  <si>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</si>
  <si>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</si>
  <si>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</si>
  <si>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</si>
  <si>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</si>
  <si>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</si>
  <si>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</si>
  <si>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</si>
  <si>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</si>
  <si>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</si>
  <si>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</si>
  <si>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</si>
  <si>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</si>
  <si>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</si>
  <si>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</si>
  <si>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</si>
  <si>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</si>
  <si>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</si>
  <si>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</si>
  <si>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</si>
  <si>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</si>
  <si>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</si>
  <si>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</si>
  <si>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</si>
  <si>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</si>
  <si>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</si>
  <si>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</si>
  <si>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</si>
  <si>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</si>
  <si>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</si>
  <si>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</si>
  <si>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</si>
  <si>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</si>
  <si>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</si>
  <si>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</si>
  <si>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</si>
  <si>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</si>
  <si>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</si>
  <si>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</si>
  <si>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</si>
  <si>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</si>
  <si>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</si>
  <si>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</si>
  <si>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</si>
  <si>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</si>
  <si>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</si>
  <si>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</si>
  <si>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</si>
  <si>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</si>
  <si>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</si>
  <si>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</si>
  <si>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</si>
  <si>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</si>
  <si>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</si>
  <si>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</si>
  <si>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</si>
  <si>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</si>
  <si>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</si>
  <si>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</si>
  <si>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</si>
  <si>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</si>
  <si>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</si>
  <si>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</si>
  <si>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</si>
  <si>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</si>
  <si>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</si>
  <si>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</si>
  <si>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</si>
  <si>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</si>
  <si>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</si>
  <si>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</si>
  <si>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</si>
  <si>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</si>
  <si>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</si>
  <si>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</si>
  <si>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</si>
  <si>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</si>
  <si>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</si>
  <si>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</si>
  <si>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</si>
  <si>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</si>
  <si>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</si>
  <si>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</si>
  <si>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</si>
  <si>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</si>
  <si>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</si>
  <si>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</si>
  <si>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</si>
  <si>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</si>
  <si>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</si>
  <si>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</si>
  <si>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</si>
  <si>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</si>
  <si>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</si>
  <si>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</si>
  <si>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</si>
  <si>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</si>
  <si>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</si>
  <si>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</si>
  <si>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</si>
  <si>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</si>
  <si>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</si>
  <si>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</si>
  <si>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</si>
  <si>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</si>
  <si>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</si>
  <si>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</si>
  <si>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</si>
  <si>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</si>
  <si>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</si>
  <si>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</si>
  <si>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</si>
  <si>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</si>
  <si>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</si>
  <si>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</si>
  <si>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</si>
  <si>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</si>
  <si>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</si>
  <si>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</si>
  <si>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</si>
  <si>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</si>
  <si>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</si>
  <si>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</si>
  <si>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</si>
  <si>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</si>
  <si>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</si>
  <si>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</si>
  <si>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</si>
  <si>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</si>
  <si>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</si>
  <si>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</si>
  <si>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</si>
  <si>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</si>
  <si>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</si>
  <si>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</si>
  <si>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</si>
  <si>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</si>
  <si>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</si>
  <si>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</si>
  <si>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</si>
  <si>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</si>
  <si>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</si>
  <si>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</si>
  <si>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</si>
  <si>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</si>
  <si>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</si>
  <si>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</si>
  <si>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</si>
  <si>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</si>
  <si>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</si>
  <si>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</si>
  <si>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</si>
  <si>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</si>
  <si>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</si>
  <si>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</si>
  <si>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</si>
  <si>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</si>
  <si>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</si>
  <si>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</si>
  <si>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</si>
  <si>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</si>
  <si>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</si>
  <si>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</si>
  <si>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</si>
  <si>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</si>
  <si>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</si>
  <si>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</si>
  <si>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</si>
  <si>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</si>
  <si>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</si>
  <si>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</si>
  <si>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</si>
  <si>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</si>
  <si>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</si>
  <si>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</si>
  <si>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</si>
  <si>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</si>
  <si>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</si>
  <si>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</si>
  <si>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</si>
  <si>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</si>
  <si>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</si>
  <si>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</si>
  <si>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</si>
  <si>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</si>
  <si>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</si>
  <si>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</si>
  <si>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</si>
  <si>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</si>
  <si>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</si>
  <si>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</si>
  <si>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</si>
  <si>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</si>
  <si>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</si>
  <si>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</si>
  <si>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</si>
  <si>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</si>
  <si>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</si>
  <si>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</si>
  <si>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</si>
  <si>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</si>
  <si>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</si>
  <si>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</si>
  <si>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</si>
  <si>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</si>
  <si>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</si>
  <si>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</si>
  <si>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</si>
  <si>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</si>
  <si>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</si>
  <si>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</si>
  <si>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</si>
  <si>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</si>
  <si>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</si>
  <si>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</si>
  <si>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</si>
  <si>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</si>
  <si>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</si>
  <si>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</si>
  <si>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</si>
  <si>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</si>
  <si>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</si>
  <si>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</si>
  <si>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</si>
  <si>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</si>
  <si>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</si>
  <si>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</si>
  <si>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</si>
  <si>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</si>
  <si>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</si>
  <si>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</si>
  <si>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</si>
  <si>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</si>
  <si>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</si>
  <si>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</si>
  <si>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</si>
  <si>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</si>
  <si>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</si>
  <si>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</si>
  <si>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</si>
  <si>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</si>
  <si>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</si>
  <si>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</si>
  <si>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</si>
  <si>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</si>
  <si>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</si>
  <si>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</si>
  <si>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</si>
  <si>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</si>
  <si>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</si>
  <si>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</si>
  <si>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</si>
  <si>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</si>
  <si>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</si>
  <si>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</si>
  <si>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</si>
  <si>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</si>
  <si>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</si>
  <si>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</si>
  <si>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</si>
  <si>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</si>
  <si>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</si>
  <si>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</si>
  <si>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</si>
  <si>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</si>
  <si>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</si>
  <si>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</si>
  <si>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</si>
  <si>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</si>
  <si>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</si>
  <si>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</si>
  <si>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</si>
  <si>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</si>
  <si>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</si>
  <si>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</si>
  <si>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</si>
  <si>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</si>
  <si>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</si>
  <si>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</si>
  <si>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</si>
  <si>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</si>
  <si>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</si>
  <si>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</si>
  <si>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</si>
  <si>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</si>
  <si>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</si>
  <si>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</si>
  <si>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</si>
  <si>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</si>
  <si>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</si>
  <si>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</si>
  <si>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</si>
  <si>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</si>
  <si>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</si>
  <si>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</si>
  <si>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</si>
  <si>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</si>
  <si>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</si>
  <si>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</si>
  <si>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</si>
  <si>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</si>
  <si>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</si>
  <si>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</si>
  <si>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</si>
  <si>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</si>
  <si>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</si>
  <si>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</si>
  <si>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</si>
  <si>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</si>
  <si>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</si>
  <si>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</si>
  <si>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</si>
  <si>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</si>
  <si>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</si>
  <si>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</si>
  <si>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</si>
  <si>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</si>
  <si>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</si>
  <si>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</si>
  <si>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</si>
  <si>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</si>
  <si>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</si>
  <si>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</si>
  <si>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</si>
  <si>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</si>
  <si>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</si>
  <si>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</si>
  <si>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</si>
  <si>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</si>
  <si>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</si>
  <si>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</si>
  <si>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</si>
  <si>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</si>
  <si>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</si>
  <si>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</si>
  <si>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</si>
  <si>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</si>
  <si>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</si>
  <si>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</si>
  <si>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</si>
  <si>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</si>
  <si>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</si>
  <si>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</si>
  <si>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</si>
  <si>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</si>
  <si>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</si>
  <si>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</si>
  <si>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</si>
  <si>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</si>
  <si>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</si>
  <si>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</si>
  <si>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</si>
  <si>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</si>
  <si>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</si>
  <si>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</si>
  <si>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</si>
  <si>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</si>
  <si>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</si>
  <si>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</si>
  <si>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</si>
  <si>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</si>
  <si>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</si>
  <si>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</si>
  <si>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</si>
  <si>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</si>
  <si>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</si>
  <si>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</si>
  <si>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</si>
  <si>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</si>
  <si>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</si>
  <si>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</si>
  <si>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</si>
  <si>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</si>
  <si>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</si>
  <si>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</si>
  <si>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</si>
  <si>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</si>
  <si>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</si>
  <si>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</si>
  <si>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</si>
  <si>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</si>
  <si>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</si>
  <si>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</si>
  <si>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</si>
  <si>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</si>
  <si>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</si>
  <si>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</si>
  <si>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</si>
  <si>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</si>
  <si>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</si>
  <si>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</si>
  <si>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</si>
  <si>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</si>
  <si>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</si>
  <si>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</si>
  <si>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</si>
  <si>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</si>
  <si>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</si>
  <si>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</si>
  <si>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</si>
  <si>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</si>
  <si>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</si>
  <si>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</si>
  <si>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</si>
  <si>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</si>
  <si>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</si>
  <si>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</si>
  <si>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</si>
  <si>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</si>
  <si>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</si>
  <si>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</si>
  <si>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</si>
  <si>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</si>
  <si>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</si>
  <si>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</si>
  <si>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</si>
  <si>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</si>
  <si>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</si>
  <si>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</si>
  <si>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</si>
  <si>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</si>
  <si>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</si>
  <si>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</si>
  <si>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</si>
  <si>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</si>
  <si>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</si>
  <si>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</si>
  <si>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</si>
  <si>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</si>
  <si>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</si>
  <si>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</si>
  <si>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</si>
  <si>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</si>
  <si>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</si>
  <si>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</si>
  <si>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</si>
  <si>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</si>
  <si>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</si>
  <si>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</si>
  <si>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</si>
  <si>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</si>
  <si>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</si>
  <si>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</si>
  <si>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</si>
  <si>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</si>
  <si>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</si>
  <si>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</si>
  <si>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</si>
  <si>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</si>
  <si>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</si>
  <si>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</si>
  <si>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</si>
  <si>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</si>
  <si>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</si>
  <si>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</si>
  <si>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</si>
  <si>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</si>
  <si>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</si>
  <si>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</si>
  <si>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</si>
  <si>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</si>
  <si>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</si>
  <si>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</si>
  <si>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</si>
  <si>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</si>
  <si>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</si>
  <si>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</si>
  <si>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</si>
  <si>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</si>
  <si>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</si>
  <si>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</si>
  <si>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</si>
  <si>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</si>
  <si>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</si>
  <si>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</si>
  <si>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</si>
  <si>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</si>
  <si>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</si>
  <si>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</si>
  <si>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</si>
  <si>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</si>
  <si>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</si>
  <si>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</si>
  <si>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</si>
  <si>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</si>
  <si>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</si>
  <si>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</si>
  <si>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</si>
  <si>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</si>
  <si>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</si>
  <si>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</si>
  <si>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</si>
  <si>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</si>
  <si>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</si>
  <si>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</si>
  <si>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</si>
  <si>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</si>
  <si>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</si>
  <si>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</si>
  <si>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</si>
  <si>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</si>
  <si>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</si>
  <si>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</si>
  <si>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</si>
  <si>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</si>
  <si>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</si>
  <si>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</si>
  <si>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</si>
  <si>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</si>
  <si>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</si>
  <si>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</si>
  <si>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</si>
  <si>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</si>
  <si>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</si>
  <si>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</si>
  <si>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</si>
  <si>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</si>
  <si>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</si>
  <si>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</si>
  <si>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</si>
  <si>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</si>
  <si>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</si>
  <si>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</si>
  <si>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</si>
  <si>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</si>
  <si>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</si>
  <si>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</si>
  <si>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</si>
  <si>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</si>
  <si>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</si>
  <si>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</si>
  <si>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</si>
  <si>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</si>
  <si>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</si>
  <si>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</si>
  <si>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</si>
  <si>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</si>
  <si>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</si>
  <si>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</si>
  <si>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</si>
  <si>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</si>
  <si>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</si>
  <si>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</si>
  <si>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</si>
  <si>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</si>
  <si>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</si>
  <si>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</si>
  <si>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</si>
  <si>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</si>
  <si>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</si>
  <si>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</si>
  <si>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</si>
  <si>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</si>
  <si>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</si>
  <si>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</si>
  <si>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</si>
  <si>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</si>
  <si>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</si>
  <si>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</si>
  <si>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</si>
  <si>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</si>
  <si>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</si>
  <si>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</si>
  <si>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</si>
  <si>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</si>
  <si>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</si>
  <si>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</si>
  <si>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</si>
  <si>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</si>
  <si>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</si>
  <si>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</si>
  <si>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</si>
  <si>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</si>
  <si>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</si>
  <si>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</si>
  <si>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</si>
  <si>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</si>
  <si>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</si>
  <si>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</si>
  <si>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</si>
  <si>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</si>
  <si>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</si>
  <si>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</si>
  <si>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</si>
  <si>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</si>
  <si>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</si>
  <si>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</si>
  <si>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</si>
  <si>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</si>
  <si>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</si>
  <si>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</si>
  <si>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</si>
  <si>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</si>
  <si>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</si>
  <si>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</si>
  <si>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</si>
  <si>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</si>
  <si>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</si>
  <si>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</si>
  <si>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</si>
  <si>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</si>
  <si>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</si>
  <si>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</si>
  <si>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</si>
  <si>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</si>
  <si>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</si>
  <si>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</si>
  <si>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</si>
  <si>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</si>
  <si>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</si>
  <si>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</si>
  <si>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</si>
  <si>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</si>
  <si>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</si>
  <si>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</si>
  <si>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</si>
  <si>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</si>
  <si>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</si>
  <si>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</si>
  <si>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</si>
  <si>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</si>
  <si>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</si>
  <si>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</si>
  <si>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</si>
  <si>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</si>
  <si>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</si>
  <si>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</si>
  <si>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</si>
  <si>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</si>
  <si>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</si>
  <si>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</si>
  <si>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</si>
  <si>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</si>
  <si>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</si>
  <si>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</si>
  <si>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</si>
  <si>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</si>
  <si>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</si>
  <si>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</si>
  <si>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</si>
  <si>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</si>
  <si>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</si>
  <si>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</si>
  <si>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</si>
  <si>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</si>
  <si>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</si>
  <si>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</si>
  <si>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</si>
  <si>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</si>
  <si>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</si>
  <si>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</si>
  <si>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</si>
  <si>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</si>
  <si>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</si>
  <si>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</si>
  <si>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</si>
  <si>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</si>
  <si>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</si>
  <si>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</si>
  <si>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</si>
  <si>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</si>
  <si>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</si>
  <si>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</si>
  <si>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</si>
  <si>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</si>
  <si>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</si>
  <si>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</si>
  <si>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</si>
  <si>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</si>
  <si>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</si>
  <si>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</si>
  <si>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</si>
  <si>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</si>
  <si>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</si>
  <si>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</si>
  <si>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</si>
  <si>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</si>
  <si>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</si>
  <si>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</si>
  <si>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</si>
  <si>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</si>
  <si>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</si>
  <si>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</si>
  <si>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</si>
  <si>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</si>
  <si>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</si>
  <si>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</si>
  <si>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</si>
  <si>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</si>
  <si>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</si>
  <si>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</si>
  <si>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</si>
  <si>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</si>
  <si>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</si>
  <si>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</si>
  <si>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</si>
  <si>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</si>
  <si>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</si>
  <si>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</si>
  <si>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</si>
  <si>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</si>
  <si>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</si>
  <si>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</si>
  <si>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</si>
  <si>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</si>
  <si>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</si>
  <si>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</si>
  <si>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</si>
  <si>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</si>
  <si>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</si>
  <si>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</si>
  <si>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</si>
  <si>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</si>
  <si>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</si>
  <si>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</si>
  <si>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</si>
  <si>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</si>
  <si>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</si>
  <si>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</si>
  <si>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</si>
  <si>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</si>
  <si>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</si>
  <si>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</si>
  <si>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</si>
  <si>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</si>
  <si>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</si>
  <si>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</si>
  <si>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</si>
  <si>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</si>
  <si>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</si>
  <si>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</si>
  <si>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</si>
  <si>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</si>
  <si>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</si>
  <si>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</si>
  <si>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</si>
  <si>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</si>
  <si>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</si>
  <si>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</si>
  <si>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</si>
  <si>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</si>
  <si>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</si>
  <si>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</si>
  <si>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</si>
  <si>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</si>
  <si>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</si>
  <si>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</si>
  <si>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</si>
  <si>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</si>
  <si>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</si>
  <si>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</si>
  <si>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</si>
  <si>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</si>
  <si>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</si>
  <si>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</si>
  <si>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</si>
  <si>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</si>
  <si>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</si>
  <si>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</si>
  <si>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</si>
  <si>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</si>
  <si>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</si>
  <si>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</si>
  <si>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</si>
  <si>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</si>
  <si>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</si>
  <si>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</si>
  <si>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</si>
  <si>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</si>
  <si>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</si>
  <si>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</si>
  <si>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</si>
  <si>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</si>
  <si>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</si>
  <si>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</si>
  <si>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</si>
  <si>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</si>
  <si>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</si>
  <si>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</si>
  <si>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</si>
  <si>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</si>
  <si>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</si>
  <si>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</si>
  <si>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</si>
  <si>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</si>
  <si>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</si>
  <si>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</si>
  <si>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</si>
  <si>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</si>
  <si>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</si>
  <si>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</si>
  <si>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</si>
  <si>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</si>
  <si>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</si>
  <si>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</si>
  <si>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</si>
  <si>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</si>
  <si>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</si>
  <si>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</si>
  <si>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</si>
  <si>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</si>
  <si>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</si>
  <si>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</si>
  <si>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</si>
  <si>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</si>
  <si>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</si>
  <si>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</si>
  <si>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</si>
  <si>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</si>
  <si>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</si>
  <si>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</si>
  <si>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</si>
  <si>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</si>
  <si>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</si>
  <si>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</si>
  <si>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</si>
  <si>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</si>
  <si>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</si>
  <si>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</si>
  <si>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</si>
  <si>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</si>
  <si>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</si>
  <si>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</si>
  <si>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</si>
  <si>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</si>
  <si>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</si>
  <si>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</si>
  <si>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</si>
  <si>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</si>
  <si>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</si>
  <si>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</si>
  <si>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</si>
  <si>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</si>
  <si>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</si>
  <si>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</si>
  <si>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</si>
  <si>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</si>
  <si>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</si>
  <si>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</si>
  <si>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</si>
  <si>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</si>
  <si>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</si>
  <si>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</si>
  <si>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</si>
  <si>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</si>
  <si>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</si>
  <si>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</si>
  <si>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</si>
  <si>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</si>
  <si>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</si>
  <si>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</si>
  <si>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</si>
  <si>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</si>
  <si>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</si>
  <si>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</si>
  <si>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</si>
  <si>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</si>
  <si>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</si>
  <si>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</si>
  <si>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</si>
  <si>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</si>
  <si>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</si>
  <si>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</si>
  <si>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</si>
  <si>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</si>
  <si>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</si>
  <si>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</si>
  <si>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</si>
  <si>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</si>
  <si>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</si>
  <si>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</si>
  <si>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</si>
  <si>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</si>
  <si>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</si>
  <si>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</si>
  <si>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</si>
  <si>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</si>
  <si>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</si>
  <si>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</si>
  <si>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</si>
  <si>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</si>
  <si>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</si>
  <si>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</si>
  <si>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</si>
  <si>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</si>
  <si>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</si>
  <si>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</si>
  <si>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</si>
  <si>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</si>
  <si>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</si>
  <si>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</si>
  <si>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</si>
  <si>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</si>
  <si>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</si>
  <si>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</si>
  <si>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</si>
  <si>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</si>
  <si>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</si>
  <si>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</si>
  <si>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</si>
  <si>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</si>
  <si>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</si>
  <si>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</si>
  <si>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</si>
  <si>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</si>
  <si>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</si>
  <si>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</si>
  <si>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</si>
  <si>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</si>
  <si>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</si>
  <si>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</si>
  <si>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</si>
  <si>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</si>
  <si>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</si>
  <si>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</si>
  <si>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</si>
  <si>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</si>
  <si>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</si>
  <si>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</si>
  <si>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</si>
  <si>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</si>
  <si>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</si>
  <si>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</si>
  <si>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</si>
  <si>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</si>
  <si>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</si>
  <si>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</si>
  <si>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</si>
  <si>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</si>
  <si>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</si>
  <si>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</si>
  <si>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</si>
  <si>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</si>
  <si>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</si>
  <si>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</si>
  <si>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</si>
  <si>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</si>
  <si>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</si>
  <si>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</si>
  <si>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</si>
  <si>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</si>
  <si>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</si>
  <si>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</si>
  <si>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</si>
  <si>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</si>
  <si>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</si>
  <si>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</si>
  <si>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</si>
  <si>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</si>
  <si>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</si>
  <si>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</si>
  <si>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</si>
  <si>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</si>
  <si>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</si>
  <si>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</si>
  <si>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</si>
  <si>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</si>
  <si>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</si>
  <si>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</si>
  <si>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</si>
  <si>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</si>
  <si>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</si>
  <si>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</si>
  <si>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</si>
  <si>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</si>
  <si>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</si>
  <si>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</si>
  <si>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</si>
  <si>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</si>
  <si>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</si>
  <si>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</si>
  <si>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</si>
  <si>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</si>
  <si>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</si>
  <si>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</si>
  <si>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</si>
  <si>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</si>
  <si>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</si>
  <si>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</si>
  <si>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</si>
  <si>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</si>
  <si>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</si>
  <si>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</si>
  <si>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</si>
  <si>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</si>
  <si>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</si>
  <si>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</si>
  <si>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</si>
  <si>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</si>
  <si>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</si>
  <si>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</si>
  <si>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</si>
  <si>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</si>
  <si>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</si>
  <si>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</si>
  <si>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</si>
  <si>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</si>
  <si>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</si>
  <si>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</si>
  <si>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</si>
  <si>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</si>
  <si>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</si>
  <si>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</si>
  <si>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</si>
  <si>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</si>
  <si>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</si>
  <si>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</si>
  <si>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</si>
  <si>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</si>
  <si>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</si>
  <si>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</si>
  <si>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</si>
  <si>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</si>
  <si>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</si>
  <si>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</si>
  <si>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</si>
  <si>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</si>
  <si>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</si>
  <si>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</si>
  <si>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</si>
  <si>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</si>
  <si>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</si>
  <si>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</si>
  <si>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</si>
  <si>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</si>
  <si>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</si>
  <si>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</si>
  <si>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</si>
  <si>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</si>
  <si>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</si>
  <si>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</si>
  <si>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</si>
  <si>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</si>
  <si>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</si>
  <si>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</si>
  <si>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</si>
  <si>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</si>
  <si>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</si>
  <si>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</si>
  <si>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</si>
  <si>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</si>
  <si>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</si>
  <si>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</si>
  <si>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</si>
  <si>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</si>
  <si>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</si>
  <si>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</si>
  <si>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</si>
  <si>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</si>
  <si>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</si>
  <si>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</si>
  <si>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</si>
  <si>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</si>
  <si>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</si>
  <si>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</si>
  <si>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</si>
  <si>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</si>
  <si>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</si>
  <si>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</si>
  <si>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</si>
  <si>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</si>
  <si>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</si>
  <si>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</si>
  <si>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</si>
  <si>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</si>
  <si>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</si>
  <si>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</si>
  <si>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</si>
  <si>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</si>
  <si>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</si>
  <si>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</si>
  <si>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</si>
  <si>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</si>
  <si>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</si>
  <si>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</si>
  <si>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</si>
  <si>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</si>
  <si>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</si>
  <si>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</si>
  <si>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</si>
  <si>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</si>
  <si>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</si>
  <si>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</si>
  <si>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</si>
  <si>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</si>
  <si>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</si>
  <si>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</si>
  <si>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</si>
  <si>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</si>
  <si>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</si>
  <si>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</si>
  <si>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</si>
  <si>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</si>
  <si>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</si>
  <si>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</si>
  <si>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</si>
  <si>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</si>
  <si>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</si>
  <si>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</si>
  <si>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</si>
  <si>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</si>
  <si>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</si>
  <si>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</si>
  <si>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</si>
  <si>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</si>
  <si>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</si>
  <si>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</si>
  <si>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</si>
  <si>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</si>
  <si>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</si>
  <si>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</si>
  <si>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</si>
  <si>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</si>
  <si>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</si>
  <si>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</si>
  <si>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</si>
  <si>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</si>
  <si>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</si>
  <si>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</si>
  <si>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</si>
  <si>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</si>
  <si>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</si>
  <si>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</si>
  <si>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</si>
  <si>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</si>
  <si>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</si>
  <si>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</si>
  <si>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</si>
  <si>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</si>
  <si>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</si>
  <si>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</si>
  <si>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</si>
  <si>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</si>
  <si>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</si>
  <si>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</si>
  <si>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</si>
  <si>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</si>
  <si>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</si>
  <si>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</si>
  <si>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</si>
  <si>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</si>
  <si>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</si>
  <si>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</si>
  <si>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</si>
  <si>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</si>
  <si>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</si>
  <si>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</si>
  <si>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</si>
  <si>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</si>
  <si>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</si>
  <si>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</si>
  <si>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</si>
  <si>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</si>
  <si>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</si>
  <si>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</si>
  <si>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</si>
  <si>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</si>
  <si>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</si>
  <si>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</si>
  <si>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</si>
  <si>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</si>
  <si>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</si>
  <si>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</si>
  <si>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</si>
  <si>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</si>
  <si>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</si>
  <si>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</si>
  <si>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</si>
  <si>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</si>
  <si>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</si>
  <si>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</si>
  <si>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</si>
  <si>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</si>
  <si>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</si>
  <si>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</si>
  <si>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</si>
  <si>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</si>
  <si>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</si>
  <si>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</si>
  <si>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</si>
  <si>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</si>
  <si>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</si>
  <si>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</si>
  <si>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</si>
  <si>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</si>
  <si>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</si>
  <si>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</si>
  <si>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</si>
  <si>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</si>
  <si>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</si>
  <si>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</si>
  <si>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</si>
  <si>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</si>
  <si>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</si>
  <si>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</si>
  <si>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</si>
  <si>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</si>
  <si>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</si>
  <si>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</si>
  <si>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</si>
  <si>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</si>
  <si>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</si>
  <si>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</si>
  <si>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</si>
  <si>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</si>
  <si>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</si>
  <si>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</si>
  <si>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</si>
  <si>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</si>
  <si>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</si>
  <si>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</si>
  <si>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</si>
  <si>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</si>
  <si>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</si>
  <si>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</si>
  <si>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</si>
  <si>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</si>
  <si>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</si>
  <si>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</si>
  <si>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</si>
  <si>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</si>
  <si>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</si>
  <si>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</si>
  <si>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</si>
  <si>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</si>
  <si>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</si>
  <si>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</si>
  <si>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</si>
  <si>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</si>
  <si>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</si>
  <si>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</si>
  <si>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</si>
  <si>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</si>
  <si>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</si>
  <si>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</si>
  <si>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</si>
  <si>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</si>
  <si>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</si>
  <si>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</si>
  <si>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</si>
  <si>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</si>
  <si>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</si>
  <si>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</si>
  <si>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</si>
  <si>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</si>
  <si>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</si>
  <si>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</si>
  <si>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</si>
  <si>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</si>
  <si>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</si>
  <si>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</si>
  <si>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</si>
  <si>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</si>
  <si>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</si>
  <si>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</si>
  <si>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</si>
  <si>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</si>
  <si>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</si>
  <si>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</si>
  <si>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</si>
  <si>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</si>
  <si>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</si>
  <si>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</si>
  <si>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</si>
  <si>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</si>
  <si>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</si>
  <si>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</si>
  <si>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</si>
  <si>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</si>
  <si>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</si>
  <si>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</si>
  <si>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</si>
  <si>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</si>
  <si>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</si>
  <si>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</si>
  <si>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</si>
  <si>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</si>
  <si>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</si>
  <si>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</si>
  <si>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</si>
  <si>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</si>
  <si>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</si>
  <si>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</si>
  <si>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</si>
  <si>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</si>
  <si>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</si>
  <si>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</si>
  <si>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</si>
  <si>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</si>
  <si>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</si>
  <si>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</si>
  <si>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</si>
  <si>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</si>
  <si>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</si>
  <si>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</si>
  <si>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</si>
  <si>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</si>
  <si>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</si>
  <si>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</si>
  <si>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</si>
  <si>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</si>
  <si>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</si>
  <si>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</si>
  <si>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</si>
  <si>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</si>
  <si>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</si>
  <si>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</si>
  <si>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</si>
  <si>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</si>
  <si>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</si>
  <si>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</si>
  <si>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</si>
  <si>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</si>
  <si>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</si>
  <si>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</si>
  <si>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</si>
  <si>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</si>
  <si>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</si>
  <si>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</si>
  <si>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</si>
  <si>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</si>
  <si>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</si>
  <si>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</si>
  <si>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</si>
  <si>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</si>
  <si>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</si>
  <si>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</si>
  <si>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</si>
  <si>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</si>
  <si>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</si>
  <si>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</si>
  <si>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</si>
  <si>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</si>
  <si>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</si>
  <si>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</si>
  <si>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</si>
  <si>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</si>
  <si>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</si>
  <si>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</si>
  <si>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</si>
  <si>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</si>
  <si>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</si>
  <si>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</si>
  <si>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</si>
  <si>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</si>
  <si>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</si>
  <si>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</si>
  <si>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</si>
  <si>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</si>
  <si>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</si>
  <si>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</si>
  <si>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</si>
  <si>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</si>
  <si>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</si>
  <si>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</si>
  <si>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</si>
  <si>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</si>
  <si>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</si>
  <si>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</si>
  <si>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</si>
  <si>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</si>
  <si>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</si>
  <si>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</si>
  <si>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</si>
  <si>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</si>
  <si>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</si>
  <si>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</si>
  <si>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</si>
  <si>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</si>
  <si>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</si>
  <si>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</si>
  <si>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</si>
  <si>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</si>
  <si>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</si>
  <si>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</si>
  <si>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</si>
  <si>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</si>
  <si>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</si>
  <si>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</si>
  <si>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</si>
  <si>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</si>
  <si>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</si>
  <si>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</si>
  <si>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</si>
  <si>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</si>
  <si>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</si>
  <si>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</si>
  <si>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</si>
  <si>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</si>
  <si>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</si>
  <si>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</si>
  <si>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</si>
  <si>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</si>
  <si>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</si>
  <si>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</si>
  <si>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</si>
  <si>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</si>
  <si>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</si>
  <si>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</si>
  <si>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</si>
  <si>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</si>
  <si>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</si>
  <si>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</si>
  <si>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</si>
  <si>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</si>
  <si>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</si>
  <si>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</si>
  <si>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</si>
  <si>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</si>
  <si>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</si>
  <si>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</si>
  <si>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</si>
  <si>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</si>
  <si>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</si>
  <si>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</si>
  <si>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</si>
  <si>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</si>
  <si>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</si>
  <si>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</si>
  <si>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</si>
  <si>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</si>
  <si>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</si>
  <si>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</si>
  <si>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</si>
  <si>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</si>
  <si>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</si>
  <si>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</si>
  <si>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</si>
  <si>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</si>
  <si>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</si>
  <si>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</si>
  <si>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</si>
  <si>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</si>
  <si>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</si>
  <si>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</si>
  <si>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</si>
  <si>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</si>
  <si>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</si>
  <si>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</si>
  <si>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</si>
  <si>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</si>
  <si>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</si>
  <si>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</si>
  <si>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</si>
  <si>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</si>
  <si>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</si>
  <si>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</si>
  <si>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</si>
  <si>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</si>
  <si>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</si>
  <si>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</si>
  <si>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</si>
  <si>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</si>
  <si>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</si>
  <si>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</si>
  <si>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</si>
  <si>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</si>
  <si>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</si>
  <si>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</si>
  <si>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</si>
  <si>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</si>
  <si>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</si>
  <si>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</si>
  <si>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</si>
  <si>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</si>
  <si>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</si>
  <si>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</si>
  <si>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</si>
  <si>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</si>
  <si>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</si>
  <si>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</si>
  <si>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</si>
  <si>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</si>
  <si>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</si>
  <si>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</si>
  <si>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</si>
  <si>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</si>
  <si>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</si>
  <si>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</si>
  <si>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</si>
  <si>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</si>
  <si>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</si>
  <si>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</si>
  <si>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</si>
  <si>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</si>
  <si>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</si>
  <si>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</si>
  <si>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</si>
  <si>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</si>
  <si>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</si>
  <si>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</si>
  <si>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</si>
  <si>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</si>
  <si>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</si>
  <si>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</si>
  <si>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</si>
  <si>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</si>
  <si>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</si>
  <si>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</si>
  <si>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</si>
  <si>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</si>
  <si>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</si>
  <si>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</si>
  <si>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</si>
  <si>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</si>
  <si>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</si>
  <si>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</si>
  <si>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</si>
  <si>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</si>
  <si>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</si>
  <si>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</si>
  <si>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</si>
  <si>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</si>
  <si>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</si>
  <si>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</si>
  <si>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</si>
  <si>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</si>
  <si>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</si>
  <si>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</si>
  <si>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</si>
  <si>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</si>
  <si>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</si>
  <si>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</si>
  <si>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</si>
  <si>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</si>
  <si>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</si>
  <si>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</si>
  <si>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</si>
  <si>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</si>
  <si>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</si>
  <si>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</si>
  <si>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</si>
  <si>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</si>
  <si>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</si>
  <si>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</si>
  <si>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</si>
  <si>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</si>
  <si>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</si>
  <si>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</si>
  <si>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</si>
  <si>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</si>
  <si>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</si>
  <si>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</si>
  <si>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</si>
  <si>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</si>
  <si>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</si>
  <si>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</si>
  <si>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</si>
  <si>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</si>
  <si>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</si>
  <si>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</si>
  <si>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</si>
  <si>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</si>
  <si>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</si>
  <si>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</si>
  <si>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</si>
  <si>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</si>
  <si>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</si>
  <si>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</si>
  <si>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</si>
  <si>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</si>
  <si>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</si>
  <si>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</si>
  <si>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</si>
  <si>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</si>
  <si>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</si>
  <si>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</si>
  <si>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</si>
  <si>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</si>
  <si>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</si>
  <si>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</si>
  <si>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</si>
  <si>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</si>
  <si>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</si>
  <si>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</si>
  <si>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</si>
  <si>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</si>
  <si>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</si>
  <si>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</si>
  <si>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</si>
  <si>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</si>
  <si>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</si>
  <si>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</si>
  <si>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</si>
  <si>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</si>
  <si>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</si>
  <si>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</si>
  <si>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</si>
  <si>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</si>
  <si>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</si>
  <si>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</si>
  <si>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</si>
  <si>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</si>
  <si>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</si>
  <si>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</si>
  <si>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</si>
  <si>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</si>
  <si>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</si>
  <si>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</si>
  <si>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</si>
  <si>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</si>
  <si>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</si>
  <si>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</si>
  <si>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</si>
  <si>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</si>
  <si>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</si>
  <si>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</si>
  <si>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</si>
  <si>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</si>
  <si>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</si>
  <si>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</si>
  <si>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</si>
  <si>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</si>
  <si>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</si>
  <si>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</si>
  <si>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</si>
  <si>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</si>
  <si>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</si>
  <si>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</si>
  <si>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</si>
  <si>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</si>
  <si>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</si>
  <si>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</si>
  <si>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</si>
  <si>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</si>
  <si>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</si>
  <si>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</si>
  <si>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</si>
  <si>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</si>
  <si>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</si>
  <si>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</si>
  <si>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</si>
  <si>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</si>
  <si>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</si>
  <si>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</si>
  <si>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</si>
  <si>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</si>
  <si>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</si>
  <si>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</si>
  <si>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</si>
  <si>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</si>
  <si>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</si>
  <si>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</si>
  <si>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</si>
  <si>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</si>
  <si>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</si>
  <si>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</si>
  <si>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</si>
  <si>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</si>
  <si>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</si>
  <si>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</si>
  <si>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</si>
  <si>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</si>
  <si>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</si>
  <si>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</si>
  <si>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</si>
  <si>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</si>
  <si>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</si>
  <si>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</si>
  <si>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</si>
  <si>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</si>
  <si>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</si>
  <si>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</si>
  <si>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</si>
  <si>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</si>
  <si>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</si>
  <si>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</si>
  <si>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</si>
  <si>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</si>
  <si>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</si>
  <si>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</si>
  <si>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</si>
  <si>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</si>
  <si>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</si>
  <si>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</si>
  <si>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</si>
  <si>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</si>
  <si>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</si>
  <si>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</si>
  <si>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</si>
  <si>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</si>
  <si>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</si>
  <si>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</si>
  <si>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</si>
  <si>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</si>
  <si>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</si>
  <si>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</si>
  <si>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</si>
  <si>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</si>
  <si>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</si>
  <si>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</si>
  <si>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</si>
  <si>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</si>
  <si>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</si>
  <si>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</si>
  <si>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</si>
  <si>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</si>
  <si>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</si>
  <si>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</si>
  <si>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</si>
  <si>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</si>
  <si>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</si>
  <si>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</si>
  <si>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</si>
  <si>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</si>
  <si>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</si>
  <si>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</si>
  <si>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</si>
  <si>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</si>
  <si>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</si>
  <si>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</si>
  <si>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</si>
  <si>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</si>
  <si>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</si>
  <si>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</si>
  <si>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</si>
  <si>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</si>
  <si>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</si>
  <si>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</si>
  <si>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</si>
  <si>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</si>
  <si>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</si>
  <si>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</si>
  <si>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</si>
  <si>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</si>
  <si>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</si>
  <si>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</si>
  <si>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</si>
  <si>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</si>
  <si>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</si>
  <si>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</si>
  <si>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</si>
  <si>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</si>
  <si>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</si>
  <si>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</si>
  <si>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</si>
  <si>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</si>
  <si>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</si>
  <si>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</si>
  <si>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</si>
  <si>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</si>
  <si>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</si>
  <si>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</si>
  <si>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</si>
  <si>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</si>
  <si>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</si>
  <si>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</si>
  <si>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</si>
  <si>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</si>
  <si>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</si>
  <si>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</si>
  <si>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</si>
  <si>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</si>
  <si>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</si>
  <si>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</si>
  <si>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</si>
  <si>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</si>
  <si>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</si>
  <si>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</si>
  <si>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</si>
  <si>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</si>
  <si>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</si>
  <si>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</si>
  <si>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</si>
  <si>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</si>
  <si>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</si>
  <si>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</si>
  <si>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</si>
  <si>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</si>
  <si>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</si>
  <si>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</si>
  <si>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</si>
  <si>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</si>
  <si>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</si>
  <si>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</si>
  <si>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</si>
  <si>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</si>
  <si>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</si>
  <si>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</si>
  <si>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</si>
  <si>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</si>
  <si>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</si>
  <si>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</si>
  <si>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</si>
  <si>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</si>
  <si>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</si>
  <si>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</si>
  <si>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</si>
  <si>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</si>
  <si>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</si>
  <si>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</si>
  <si>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</si>
  <si>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</si>
  <si>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</si>
  <si>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</si>
  <si>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</si>
  <si>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</si>
  <si>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</si>
  <si>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</si>
  <si>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</si>
  <si>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</si>
  <si>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</si>
  <si>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</si>
  <si>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</si>
  <si>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</si>
  <si>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</si>
  <si>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</si>
  <si>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</si>
  <si>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</si>
  <si>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</si>
  <si>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</si>
  <si>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</si>
  <si>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</si>
  <si>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</si>
  <si>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</si>
  <si>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</si>
  <si>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</si>
  <si>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</si>
  <si>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</si>
  <si>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</si>
  <si>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</si>
  <si>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</si>
  <si>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</si>
  <si>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</si>
  <si>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</si>
  <si>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</si>
  <si>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</si>
  <si>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</si>
  <si>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</si>
  <si>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</si>
  <si>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</si>
  <si>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</si>
  <si>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</si>
  <si>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</si>
  <si>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</si>
  <si>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</si>
  <si>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</si>
  <si>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</si>
  <si>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</si>
  <si>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</si>
  <si>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</si>
  <si>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</si>
  <si>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</si>
  <si>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</si>
  <si>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</si>
  <si>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</si>
  <si>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</si>
  <si>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</si>
  <si>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</si>
  <si>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</si>
  <si>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</si>
  <si>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</si>
  <si>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</si>
  <si>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</si>
  <si>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</si>
  <si>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</si>
  <si>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</si>
  <si>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</si>
  <si>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</si>
  <si>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</si>
  <si>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</si>
  <si>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</si>
  <si>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</si>
  <si>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</si>
  <si>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</si>
  <si>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</si>
  <si>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</si>
  <si>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</si>
  <si>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</si>
  <si>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</si>
  <si>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</si>
  <si>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</si>
  <si>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</si>
  <si>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</si>
  <si>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</si>
  <si>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</si>
  <si>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</si>
  <si>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</si>
  <si>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</si>
  <si>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</si>
  <si>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</si>
  <si>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</si>
  <si>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</si>
  <si>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</si>
  <si>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</si>
  <si>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</si>
  <si>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</si>
  <si>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</si>
  <si>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</si>
  <si>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</si>
  <si>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</si>
  <si>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</si>
  <si>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</si>
  <si>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</si>
  <si>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</si>
  <si>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</si>
  <si>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</si>
  <si>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</si>
  <si>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</si>
  <si>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</si>
  <si>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</si>
  <si>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</si>
  <si>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</si>
  <si>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</si>
  <si>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</si>
  <si>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</si>
  <si>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</si>
  <si>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</si>
  <si>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</si>
  <si>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</si>
  <si>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</si>
  <si>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</si>
  <si>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</si>
  <si>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</si>
  <si>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</si>
  <si>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</si>
  <si>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</si>
  <si>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</si>
  <si>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</si>
  <si>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</si>
  <si>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</si>
  <si>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</si>
  <si>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</si>
  <si>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</si>
  <si>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</si>
  <si>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</si>
  <si>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</si>
  <si>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</si>
  <si>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</si>
  <si>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</si>
  <si>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</si>
  <si>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</si>
  <si>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</si>
  <si>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</si>
  <si>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</si>
  <si>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</si>
  <si>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</si>
  <si>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</si>
  <si>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</si>
  <si>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</si>
  <si>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</si>
  <si>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</si>
  <si>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</si>
  <si>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</si>
  <si>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</si>
  <si>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</si>
  <si>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</si>
  <si>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</si>
  <si>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</si>
  <si>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</si>
  <si>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</si>
  <si>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</si>
  <si>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</si>
  <si>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</si>
  <si>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</si>
  <si>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</si>
  <si>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</si>
  <si>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</si>
  <si>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</si>
  <si>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</si>
  <si>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</si>
  <si>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</si>
  <si>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</si>
  <si>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</si>
  <si>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</si>
  <si>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</si>
  <si>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</si>
  <si>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</si>
  <si>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</si>
  <si>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</si>
  <si>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</si>
  <si>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</si>
  <si>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</si>
  <si>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</si>
  <si>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</si>
  <si>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</si>
  <si>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</si>
  <si>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</si>
  <si>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</si>
  <si>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</si>
  <si>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</si>
  <si>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</si>
  <si>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</si>
  <si>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</si>
  <si>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</si>
  <si>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</si>
  <si>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</si>
  <si>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</si>
  <si>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</si>
  <si>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</si>
  <si>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</si>
  <si>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</si>
  <si>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</si>
  <si>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</si>
  <si>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</si>
  <si>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</si>
  <si>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</si>
  <si>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</si>
  <si>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</si>
  <si>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</si>
  <si>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</si>
  <si>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</si>
  <si>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</si>
  <si>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</si>
  <si>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</si>
  <si>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</si>
  <si>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</si>
  <si>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</si>
  <si>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</si>
  <si>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</si>
  <si>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</si>
  <si>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</si>
  <si>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</si>
  <si>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</si>
  <si>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</si>
  <si>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</si>
  <si>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</si>
  <si>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</si>
  <si>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</si>
  <si>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</si>
  <si>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</si>
  <si>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</si>
  <si>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</si>
  <si>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</si>
  <si>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</si>
  <si>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</si>
  <si>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</si>
  <si>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</si>
  <si>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</si>
  <si>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</si>
  <si>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</si>
  <si>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</si>
  <si>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</si>
  <si>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</si>
  <si>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</si>
  <si>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</si>
  <si>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</si>
  <si>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</si>
  <si>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</si>
  <si>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</si>
  <si>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</si>
  <si>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</si>
  <si>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</si>
  <si>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</si>
  <si>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</si>
  <si>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</si>
  <si>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</si>
  <si>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</si>
  <si>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</si>
  <si>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</si>
  <si>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</si>
  <si>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</si>
  <si>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</si>
  <si>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</si>
  <si>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</si>
  <si>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</si>
  <si>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</si>
  <si>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</si>
  <si>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</si>
  <si>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</si>
  <si>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</si>
  <si>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</si>
  <si>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</si>
  <si>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</si>
  <si>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</si>
  <si>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</si>
  <si>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</si>
  <si>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</si>
  <si>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</si>
  <si>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</si>
  <si>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</si>
  <si>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</si>
  <si>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</si>
  <si>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</si>
  <si>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</si>
  <si>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</si>
  <si>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</si>
  <si>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</si>
  <si>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</si>
  <si>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</si>
  <si>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</si>
  <si>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</si>
  <si>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</si>
  <si>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</si>
  <si>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</si>
  <si>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</si>
  <si>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</si>
  <si>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</si>
  <si>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</si>
  <si>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</si>
  <si>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</si>
  <si>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</si>
  <si>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</si>
  <si>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</si>
  <si>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</si>
  <si>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</si>
  <si>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</si>
  <si>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</si>
  <si>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</si>
  <si>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</si>
  <si>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</si>
  <si>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</si>
  <si>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</si>
  <si>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</si>
  <si>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</si>
  <si>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</si>
  <si>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</si>
  <si>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</si>
  <si>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</si>
  <si>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</si>
  <si>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</si>
  <si>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</si>
  <si>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</si>
  <si>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</si>
  <si>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</si>
  <si>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</si>
  <si>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</si>
  <si>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</si>
  <si>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</si>
  <si>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</si>
  <si>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</si>
  <si>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</si>
  <si>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</si>
  <si>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</si>
  <si>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</si>
  <si>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</si>
  <si>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</si>
  <si>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</si>
  <si>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</si>
  <si>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</si>
  <si>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</si>
  <si>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</si>
  <si>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</si>
  <si>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</si>
  <si>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</si>
  <si>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</si>
  <si>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</si>
  <si>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</si>
  <si>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</si>
  <si>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</si>
  <si>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</si>
  <si>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</si>
  <si>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</si>
  <si>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</si>
  <si>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</si>
  <si>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</si>
  <si>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</si>
  <si>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</si>
  <si>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</si>
  <si>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</si>
  <si>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</si>
  <si>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</si>
  <si>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</si>
  <si>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</si>
  <si>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</si>
  <si>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</si>
  <si>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</si>
  <si>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</si>
  <si>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</si>
  <si>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</si>
  <si>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</si>
  <si>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</si>
  <si>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</si>
  <si>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</si>
  <si>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</si>
  <si>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</si>
  <si>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</si>
  <si>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</si>
  <si>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</si>
  <si>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</si>
  <si>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</si>
  <si>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</si>
  <si>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</si>
  <si>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</si>
  <si>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</si>
  <si>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</si>
  <si>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</si>
  <si>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</si>
  <si>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</si>
  <si>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</si>
  <si>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</si>
  <si>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</si>
  <si>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</si>
  <si>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</si>
  <si>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</si>
  <si>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</si>
  <si>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</si>
  <si>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</si>
  <si>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</si>
  <si>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</si>
  <si>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</si>
  <si>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</si>
  <si>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</si>
  <si>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</si>
  <si>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</si>
  <si>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</si>
  <si>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</si>
  <si>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</si>
  <si>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</si>
  <si>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</si>
  <si>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</si>
  <si>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</si>
  <si>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</si>
  <si>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</si>
  <si>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</si>
  <si>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</si>
  <si>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</si>
  <si>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</si>
  <si>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</si>
  <si>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</si>
  <si>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</si>
  <si>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</si>
  <si>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</si>
  <si>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</si>
  <si>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</si>
  <si>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</si>
  <si>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</si>
  <si>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</si>
  <si>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</si>
  <si>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</si>
  <si>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</si>
  <si>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</si>
  <si>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</si>
  <si>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</si>
  <si>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</si>
  <si>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</si>
  <si>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</si>
  <si>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</si>
  <si>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</si>
  <si>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</si>
  <si>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</si>
  <si>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</si>
  <si>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</si>
  <si>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</si>
  <si>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</si>
  <si>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</si>
  <si>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</si>
  <si>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</si>
  <si>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</si>
  <si>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</si>
  <si>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</si>
  <si>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</si>
  <si>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</si>
  <si>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</si>
  <si>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</si>
  <si>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</si>
  <si>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</si>
  <si>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</si>
  <si>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</si>
  <si>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</si>
  <si>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</si>
  <si>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</si>
  <si>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</si>
  <si>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</si>
  <si>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</si>
  <si>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</si>
  <si>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</si>
  <si>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</si>
  <si>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</si>
  <si>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</si>
  <si>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</si>
  <si>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</si>
  <si>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</si>
  <si>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</si>
  <si>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</si>
  <si>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</si>
  <si>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</si>
  <si>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</si>
  <si>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</si>
  <si>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</si>
  <si>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</si>
  <si>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</si>
  <si>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</si>
  <si>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</si>
  <si>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</si>
  <si>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</si>
  <si>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</si>
  <si>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</si>
  <si>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</si>
  <si>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</si>
  <si>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</si>
  <si>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</si>
  <si>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</si>
  <si>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</si>
  <si>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</si>
  <si>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</si>
  <si>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</si>
  <si>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</si>
  <si>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</si>
  <si>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</si>
  <si>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</si>
  <si>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</si>
  <si>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</si>
  <si>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</si>
  <si>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</si>
  <si>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</si>
  <si>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</si>
  <si>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</si>
  <si>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</si>
  <si>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</si>
  <si>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</si>
  <si>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</si>
  <si>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</si>
  <si>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</si>
  <si>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</si>
  <si>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</si>
  <si>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</si>
  <si>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</si>
  <si>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</si>
  <si>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</si>
  <si>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</si>
  <si>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</si>
  <si>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</si>
  <si>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</si>
  <si>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</si>
  <si>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</si>
  <si>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</si>
  <si>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</si>
  <si>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</si>
  <si>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</si>
  <si>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</si>
  <si>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</si>
  <si>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</si>
  <si>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</si>
  <si>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</si>
  <si>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</si>
  <si>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</si>
  <si>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</si>
  <si>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</si>
  <si>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</si>
  <si>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</si>
  <si>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</si>
  <si>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</si>
  <si>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</si>
  <si>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</si>
  <si>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</si>
  <si>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</si>
  <si>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</si>
  <si>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</si>
  <si>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</si>
  <si>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</si>
  <si>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</si>
  <si>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</si>
  <si>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</si>
  <si>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</si>
  <si>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</si>
  <si>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</si>
  <si>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</si>
  <si>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</si>
  <si>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</si>
  <si>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</si>
  <si>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</si>
  <si>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</si>
  <si>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</si>
  <si>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</si>
  <si>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</si>
  <si>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</si>
  <si>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</si>
  <si>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</si>
  <si>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</si>
  <si>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</si>
  <si>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</si>
  <si>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</si>
  <si>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</si>
  <si>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</si>
  <si>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</si>
  <si>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</si>
  <si>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</si>
  <si>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</si>
  <si>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</si>
  <si>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</si>
  <si>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</si>
  <si>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</si>
  <si>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</si>
  <si>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</si>
  <si>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</si>
  <si>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</si>
  <si>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</si>
  <si>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</si>
  <si>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</si>
  <si>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</si>
  <si>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</si>
  <si>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</si>
  <si>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</si>
  <si>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</si>
  <si>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</si>
  <si>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</si>
  <si>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</si>
  <si>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</si>
  <si>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</si>
  <si>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</si>
  <si>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</si>
  <si>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</si>
  <si>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</si>
  <si>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</si>
  <si>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</si>
  <si>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</si>
  <si>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</si>
  <si>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</si>
  <si>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</si>
  <si>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</si>
  <si>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</si>
  <si>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</si>
  <si>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</si>
  <si>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</si>
  <si>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</si>
  <si>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</si>
  <si>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</si>
  <si>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</si>
  <si>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</si>
  <si>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</si>
  <si>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</si>
  <si>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</si>
  <si>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</si>
  <si>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</si>
  <si>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</si>
  <si>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</si>
  <si>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</si>
  <si>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</si>
  <si>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</si>
  <si>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</si>
  <si>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</si>
  <si>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</si>
  <si>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</si>
  <si>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</si>
  <si>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</si>
  <si>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</si>
  <si>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</si>
  <si>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</si>
  <si>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</si>
  <si>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</si>
  <si>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</si>
  <si>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</si>
  <si>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</si>
  <si>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</si>
  <si>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</si>
  <si>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</si>
  <si>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</si>
  <si>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</si>
  <si>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</si>
  <si>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</si>
  <si>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</si>
  <si>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</si>
  <si>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</si>
  <si>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</si>
  <si>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</si>
  <si>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</si>
  <si>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</si>
  <si>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</si>
  <si>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</si>
  <si>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</si>
  <si>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</si>
  <si>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</si>
  <si>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</si>
  <si>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</si>
  <si>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</si>
  <si>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</si>
  <si>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</si>
  <si>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</si>
  <si>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</si>
  <si>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</si>
  <si>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</si>
  <si>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</si>
  <si>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</si>
  <si>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</si>
  <si>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</si>
  <si>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</si>
  <si>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</si>
  <si>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</si>
  <si>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</si>
  <si>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</si>
  <si>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</si>
  <si>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</si>
  <si>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</si>
  <si>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</si>
  <si>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</si>
  <si>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</si>
  <si>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</si>
  <si>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</si>
  <si>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</si>
  <si>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</si>
  <si>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</si>
  <si>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</si>
  <si>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</si>
  <si>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</si>
  <si>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</si>
  <si>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</si>
  <si>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</si>
  <si>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</si>
  <si>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</si>
  <si>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</si>
  <si>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</si>
  <si>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</si>
  <si>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</si>
  <si>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</si>
  <si>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</si>
  <si>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</si>
  <si>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</si>
  <si>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</si>
  <si>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</si>
  <si>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</si>
  <si>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</si>
  <si>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</si>
  <si>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</si>
  <si>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</si>
  <si>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</si>
  <si>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</si>
  <si>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</si>
  <si>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</si>
  <si>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</si>
  <si>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</si>
  <si>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</si>
  <si>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</si>
  <si>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</si>
  <si>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</si>
  <si>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</si>
  <si>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</si>
  <si>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</si>
  <si>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</si>
  <si>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</si>
  <si>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</si>
  <si>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</si>
  <si>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</si>
  <si>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</si>
  <si>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</si>
  <si>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</si>
  <si>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</si>
  <si>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</si>
  <si>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</si>
  <si>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</si>
  <si>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</si>
  <si>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</si>
  <si>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</si>
  <si>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</si>
  <si>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</si>
  <si>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</si>
  <si>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</si>
  <si>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</si>
  <si>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</si>
  <si>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</si>
  <si>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</si>
  <si>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</si>
  <si>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</si>
  <si>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</si>
  <si>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</si>
  <si>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</si>
  <si>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</si>
  <si>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</si>
  <si>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</si>
  <si>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</si>
  <si>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</si>
  <si>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</si>
  <si>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</si>
  <si>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</si>
  <si>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</si>
  <si>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</si>
  <si>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</si>
  <si>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</si>
  <si>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</si>
  <si>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</si>
  <si>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</si>
  <si>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</si>
  <si>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</si>
  <si>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</si>
  <si>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</si>
  <si>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</si>
  <si>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</si>
  <si>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</si>
  <si>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</si>
  <si>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</si>
  <si>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</si>
  <si>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</si>
  <si>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</si>
  <si>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</si>
  <si>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</si>
  <si>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</si>
  <si>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</si>
  <si>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</si>
  <si>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</si>
  <si>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</si>
  <si>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</si>
  <si>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</si>
  <si>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</si>
  <si>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</si>
  <si>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</si>
  <si>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</si>
  <si>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</si>
  <si>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</si>
  <si>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</si>
  <si>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</si>
  <si>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</si>
  <si>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</si>
  <si>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</si>
  <si>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</si>
  <si>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</si>
  <si>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</si>
  <si>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</si>
  <si>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</si>
  <si>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</si>
  <si>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</si>
  <si>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</si>
  <si>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</si>
  <si>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</si>
  <si>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</si>
  <si>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</si>
  <si>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</si>
  <si>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</si>
  <si>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</si>
  <si>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</si>
  <si>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</si>
  <si>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</si>
  <si>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</si>
  <si>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</si>
  <si>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</si>
  <si>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</si>
  <si>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</si>
  <si>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</si>
  <si>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</si>
  <si>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</si>
  <si>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</si>
  <si>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</si>
  <si>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</si>
  <si>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</si>
  <si>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</si>
  <si>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</si>
  <si>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</si>
  <si>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</si>
  <si>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</si>
  <si>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</si>
  <si>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</si>
  <si>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</si>
  <si>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</si>
  <si>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</si>
  <si>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</si>
  <si>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</si>
  <si>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</si>
  <si>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</si>
  <si>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</si>
  <si>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</si>
  <si>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</si>
  <si>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</si>
  <si>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</si>
  <si>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</si>
  <si>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</si>
  <si>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</si>
  <si>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</si>
  <si>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</si>
  <si>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</si>
  <si>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</si>
  <si>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</si>
  <si>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</si>
  <si>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</si>
  <si>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</si>
  <si>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</si>
  <si>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</si>
  <si>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</si>
  <si>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</si>
  <si>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</si>
  <si>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</si>
  <si>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</si>
  <si>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</si>
  <si>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</si>
  <si>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</si>
  <si>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</si>
  <si>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</si>
  <si>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</si>
  <si>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</si>
  <si>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</si>
  <si>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</si>
  <si>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</si>
  <si>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</si>
  <si>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</si>
  <si>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</si>
  <si>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</si>
  <si>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</si>
  <si>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</si>
  <si>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</si>
  <si>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</si>
  <si>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</si>
  <si>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</si>
  <si>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</si>
  <si>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</si>
  <si>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</si>
  <si>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</si>
  <si>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</si>
  <si>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</si>
  <si>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</si>
  <si>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</si>
  <si>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</si>
  <si>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</si>
  <si>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</si>
  <si>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</si>
  <si>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</si>
  <si>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</si>
  <si>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</si>
  <si>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</si>
  <si>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</si>
  <si>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</si>
  <si>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</si>
  <si>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</si>
  <si>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</si>
  <si>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</si>
  <si>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</si>
  <si>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</si>
  <si>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</si>
  <si>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</si>
  <si>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</si>
  <si>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</si>
  <si>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</si>
  <si>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</si>
  <si>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</si>
  <si>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</si>
  <si>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</si>
  <si>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</si>
  <si>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</si>
  <si>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</si>
  <si>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</si>
  <si>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</si>
  <si>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</si>
  <si>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</si>
  <si>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</si>
  <si>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</si>
  <si>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</si>
  <si>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</si>
  <si>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</si>
  <si>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</si>
  <si>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</si>
  <si>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</si>
  <si>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</si>
  <si>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</si>
  <si>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</si>
  <si>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</si>
  <si>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</si>
  <si>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</si>
  <si>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</si>
  <si>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</si>
  <si>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</si>
  <si>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</si>
  <si>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</si>
  <si>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</si>
  <si>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</si>
  <si>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</si>
  <si>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</si>
  <si>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</si>
  <si>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</si>
  <si>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</si>
  <si>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</si>
  <si>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</si>
  <si>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</si>
  <si>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</si>
  <si>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</si>
  <si>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</si>
  <si>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</si>
  <si>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</si>
  <si>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</si>
  <si>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</si>
  <si>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</si>
  <si>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</si>
  <si>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</si>
  <si>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</si>
  <si>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</si>
  <si>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</si>
  <si>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</si>
  <si>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</si>
  <si>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</si>
  <si>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</si>
  <si>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</si>
  <si>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</si>
  <si>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</si>
  <si>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</si>
  <si>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</si>
  <si>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</si>
  <si>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</si>
  <si>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</si>
  <si>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</si>
  <si>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</si>
  <si>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</si>
  <si>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</si>
  <si>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</si>
  <si>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</si>
  <si>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</si>
  <si>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</si>
  <si>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</si>
  <si>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</si>
  <si>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</si>
  <si>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</si>
  <si>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</si>
  <si>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</si>
  <si>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</si>
  <si>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</si>
  <si>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</si>
  <si>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</si>
  <si>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</si>
  <si>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</si>
  <si>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</si>
  <si>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</si>
  <si>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</si>
  <si>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</si>
  <si>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</si>
  <si>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</si>
  <si>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</si>
  <si>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</si>
  <si>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</si>
  <si>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</si>
  <si>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</si>
  <si>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</si>
  <si>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</si>
  <si>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</si>
  <si>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</si>
  <si>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</si>
  <si>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</si>
  <si>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</si>
  <si>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</si>
  <si>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</si>
  <si>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</si>
  <si>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</si>
  <si>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</si>
  <si>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</si>
  <si>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</si>
  <si>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</si>
  <si>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</si>
  <si>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</si>
  <si>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</si>
  <si>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</si>
  <si>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</si>
  <si>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</si>
  <si>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</si>
  <si>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</si>
  <si>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</si>
  <si>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</si>
  <si>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</si>
  <si>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</si>
  <si>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</si>
  <si>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</si>
  <si>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</si>
  <si>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</si>
  <si>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</si>
  <si>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</si>
  <si>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</si>
  <si>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</si>
  <si>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</si>
  <si>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</si>
  <si>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</si>
  <si>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</si>
  <si>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</si>
  <si>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</si>
  <si>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</si>
  <si>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</si>
  <si>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</si>
  <si>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</si>
  <si>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</si>
  <si>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</si>
  <si>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</si>
  <si>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</si>
  <si>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</si>
  <si>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</si>
  <si>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</si>
  <si>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</si>
  <si>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</si>
  <si>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</si>
  <si>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</si>
  <si>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</si>
  <si>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</si>
  <si>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</si>
  <si>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</si>
  <si>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</si>
  <si>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</si>
  <si>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</si>
  <si>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</si>
  <si>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</si>
  <si>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</si>
  <si>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</si>
  <si>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</si>
  <si>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</si>
  <si>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</si>
  <si>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</si>
  <si>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</si>
  <si>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</si>
  <si>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</si>
  <si>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</si>
  <si>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</si>
  <si>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</si>
  <si>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</si>
  <si>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</si>
  <si>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</si>
  <si>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</si>
  <si>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</si>
  <si>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</si>
  <si>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</si>
  <si>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</si>
  <si>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</si>
  <si>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</si>
  <si>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</si>
  <si>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</si>
  <si>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</si>
  <si>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</si>
  <si>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</si>
  <si>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</si>
  <si>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</si>
  <si>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</si>
  <si>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</si>
  <si>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</si>
  <si>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</si>
  <si>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</si>
  <si>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</si>
  <si>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</si>
  <si>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</si>
  <si>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</si>
  <si>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</si>
  <si>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</si>
  <si>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</si>
  <si>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</si>
  <si>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</si>
  <si>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</si>
  <si>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</si>
  <si>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</si>
  <si>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</si>
  <si>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</si>
  <si>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</si>
  <si>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</si>
  <si>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</si>
  <si>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</si>
  <si>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</si>
  <si>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</si>
  <si>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</si>
  <si>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</si>
  <si>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</si>
  <si>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</si>
  <si>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</si>
  <si>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</si>
  <si>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</si>
  <si>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</si>
  <si>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</si>
  <si>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</si>
  <si>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</si>
  <si>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</si>
  <si>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</si>
  <si>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</si>
  <si>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</si>
  <si>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</si>
  <si>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</si>
  <si>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</si>
  <si>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</si>
  <si>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</si>
  <si>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</si>
  <si>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</si>
  <si>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</si>
  <si>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</si>
  <si>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</si>
  <si>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</si>
  <si>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</si>
  <si>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</si>
  <si>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</si>
  <si>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</si>
  <si>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</si>
  <si>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</si>
  <si>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</si>
  <si>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</si>
  <si>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</si>
  <si>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</si>
  <si>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</si>
  <si>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</si>
  <si>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</si>
  <si>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</si>
  <si>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</si>
  <si>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</si>
  <si>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</si>
  <si>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</si>
  <si>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</si>
  <si>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</si>
  <si>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</si>
  <si>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</si>
  <si>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</si>
  <si>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</si>
  <si>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</si>
  <si>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</si>
  <si>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</si>
  <si>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</si>
  <si>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</si>
  <si>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</si>
  <si>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</si>
  <si>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</si>
  <si>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</si>
  <si>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</si>
  <si>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</si>
  <si>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</si>
  <si>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</si>
  <si>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</si>
  <si>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</si>
  <si>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</si>
  <si>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</si>
  <si>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</si>
  <si>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</si>
  <si>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</si>
  <si>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</si>
  <si>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</si>
  <si>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</si>
  <si>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</si>
  <si>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</si>
  <si>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</si>
  <si>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</si>
  <si>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</si>
  <si>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</si>
  <si>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</si>
  <si>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</si>
  <si>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</si>
  <si>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</si>
  <si>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</si>
  <si>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</si>
  <si>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</si>
  <si>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</si>
  <si>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</si>
  <si>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</si>
  <si>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</si>
  <si>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</si>
  <si>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</si>
  <si>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</si>
  <si>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</si>
  <si>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</si>
  <si>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</si>
  <si>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</si>
  <si>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</si>
  <si>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</si>
  <si>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</si>
  <si>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</si>
  <si>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</si>
  <si>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</si>
  <si>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</si>
  <si>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</si>
  <si>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</si>
  <si>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</si>
  <si>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</si>
  <si>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</si>
  <si>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</si>
  <si>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</si>
  <si>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</si>
  <si>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</si>
  <si>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</si>
  <si>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</si>
  <si>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</si>
  <si>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</si>
  <si>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</si>
  <si>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</si>
  <si>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</si>
  <si>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</si>
  <si>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</si>
  <si>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</si>
  <si>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</si>
  <si>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</si>
  <si>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</si>
  <si>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</si>
  <si>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</si>
  <si>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</si>
  <si>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</si>
  <si>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</si>
  <si>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</si>
  <si>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</si>
  <si>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</si>
  <si>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</si>
  <si>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</si>
  <si>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</si>
  <si>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</si>
  <si>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</si>
  <si>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</si>
  <si>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</si>
  <si>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</si>
  <si>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</si>
  <si>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</si>
  <si>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</si>
  <si>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</si>
  <si>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</si>
  <si>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</si>
  <si>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</si>
  <si>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</si>
  <si>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</si>
  <si>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</si>
  <si>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</si>
  <si>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</si>
  <si>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</si>
  <si>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</si>
  <si>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</si>
  <si>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</si>
  <si>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</si>
  <si>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</si>
  <si>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</si>
  <si>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</si>
  <si>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</si>
  <si>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</si>
  <si>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</si>
  <si>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</si>
  <si>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</si>
  <si>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</si>
  <si>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</si>
  <si>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</si>
  <si>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</si>
  <si>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</si>
  <si>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</si>
  <si>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</si>
  <si>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</si>
  <si>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</si>
  <si>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</si>
  <si>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</si>
  <si>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</si>
  <si>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</si>
  <si>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</si>
  <si>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</si>
  <si>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</si>
  <si>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</si>
  <si>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</si>
  <si>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</si>
  <si>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</si>
  <si>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</si>
  <si>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</si>
  <si>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</si>
  <si>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</si>
  <si>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</si>
  <si>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</si>
  <si>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</si>
  <si>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</si>
  <si>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</si>
  <si>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</si>
  <si>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</si>
  <si>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</si>
  <si>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</si>
  <si>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</si>
  <si>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</si>
  <si>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</si>
  <si>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</si>
  <si>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</si>
  <si>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</si>
  <si>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</si>
  <si>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</si>
  <si>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</si>
  <si>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</si>
  <si>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</si>
  <si>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</si>
  <si>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</si>
  <si>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</si>
  <si>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</si>
  <si>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</si>
  <si>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</si>
  <si>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</si>
  <si>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</si>
  <si>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</si>
  <si>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</si>
  <si>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</si>
  <si>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</si>
  <si>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</si>
  <si>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</si>
  <si>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</si>
  <si>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</si>
  <si>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</si>
  <si>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</si>
  <si>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</si>
  <si>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</si>
  <si>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</si>
  <si>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</si>
  <si>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</si>
  <si>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</si>
  <si>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</si>
  <si>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</si>
  <si>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</si>
  <si>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</si>
  <si>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</si>
  <si>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</si>
  <si>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</si>
  <si>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</si>
  <si>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</si>
  <si>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</si>
  <si>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</si>
  <si>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</si>
  <si>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</si>
  <si>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</si>
  <si>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</si>
  <si>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</si>
  <si>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</si>
  <si>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</si>
  <si>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</si>
  <si>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</si>
  <si>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</si>
  <si>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</si>
  <si>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</si>
  <si>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</si>
  <si>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</si>
  <si>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</si>
  <si>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</si>
  <si>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</si>
  <si>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</si>
  <si>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</si>
  <si>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</si>
  <si>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</si>
  <si>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</si>
  <si>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</si>
  <si>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</si>
  <si>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</si>
  <si>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</si>
  <si>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</si>
  <si>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</si>
  <si>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</si>
  <si>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</si>
  <si>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</si>
  <si>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</si>
  <si>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</si>
  <si>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</si>
  <si>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</si>
  <si>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</si>
  <si>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</si>
  <si>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</si>
  <si>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</si>
  <si>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</si>
  <si>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</si>
  <si>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</si>
  <si>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</si>
  <si>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</si>
  <si>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</si>
  <si>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</si>
  <si>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</si>
  <si>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</si>
  <si>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</si>
  <si>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</si>
  <si>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</si>
  <si>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</si>
  <si>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</si>
  <si>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</si>
  <si>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</si>
  <si>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</si>
  <si>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</si>
  <si>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</si>
  <si>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</si>
  <si>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</si>
  <si>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</si>
  <si>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</si>
  <si>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</si>
  <si>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</si>
  <si>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</si>
  <si>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</si>
  <si>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</si>
  <si>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</si>
  <si>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</si>
  <si>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</si>
  <si>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</si>
  <si>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</si>
  <si>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</si>
  <si>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</si>
  <si>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</si>
  <si>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</si>
  <si>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</si>
  <si>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</si>
  <si>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</si>
  <si>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</si>
  <si>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</si>
  <si>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</si>
  <si>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</si>
  <si>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</si>
  <si>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</si>
  <si>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</si>
  <si>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</si>
  <si>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</si>
  <si>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</si>
  <si>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</si>
  <si>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</si>
  <si>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</si>
  <si>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</si>
  <si>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</si>
  <si>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</si>
  <si>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</si>
  <si>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</si>
  <si>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</si>
  <si>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</si>
  <si>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</si>
  <si>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</si>
  <si>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</si>
  <si>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</si>
  <si>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</si>
  <si>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</si>
  <si>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</si>
  <si>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</si>
  <si>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</si>
  <si>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</si>
  <si>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</si>
  <si>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</si>
  <si>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</si>
  <si>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</si>
  <si>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</si>
  <si>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</si>
  <si>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</si>
  <si>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</si>
  <si>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</si>
  <si>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</si>
  <si>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</si>
  <si>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</si>
  <si>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</si>
  <si>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</si>
  <si>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</si>
  <si>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</si>
  <si>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</si>
  <si>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</si>
  <si>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</si>
  <si>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</si>
  <si>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</si>
  <si>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</si>
  <si>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</si>
  <si>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</si>
  <si>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</si>
  <si>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</si>
  <si>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</si>
  <si>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</si>
  <si>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</si>
  <si>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</si>
  <si>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</si>
  <si>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</si>
  <si>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</si>
  <si>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</si>
  <si>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</si>
  <si>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</si>
  <si>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</si>
  <si>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</si>
  <si>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</si>
  <si>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</si>
  <si>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</si>
  <si>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</si>
  <si>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</si>
  <si>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</si>
  <si>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</si>
  <si>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</si>
  <si>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</si>
  <si>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</si>
  <si>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</si>
  <si>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</si>
  <si>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</si>
  <si>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</si>
  <si>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</si>
  <si>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</si>
  <si>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</si>
  <si>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</si>
  <si>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</si>
  <si>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</si>
  <si>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</si>
  <si>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</si>
  <si>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</si>
  <si>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</si>
  <si>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</si>
  <si>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</si>
  <si>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</si>
  <si>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</si>
  <si>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</si>
  <si>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</si>
  <si>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</si>
  <si>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</si>
  <si>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</si>
  <si>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</si>
  <si>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</si>
  <si>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</si>
  <si>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</si>
  <si>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</si>
  <si>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</si>
  <si>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</si>
  <si>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</si>
  <si>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</si>
  <si>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</si>
  <si>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</si>
  <si>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</si>
  <si>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</si>
  <si>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</si>
  <si>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</si>
  <si>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</si>
  <si>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</si>
  <si>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</si>
  <si>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</si>
  <si>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</si>
  <si>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</si>
  <si>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</si>
  <si>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</si>
  <si>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</si>
  <si>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</si>
  <si>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</si>
  <si>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</si>
  <si>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</si>
  <si>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</si>
  <si>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</si>
  <si>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</si>
  <si>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</si>
  <si>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</si>
  <si>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</si>
  <si>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</si>
  <si>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</si>
  <si>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</si>
  <si>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</si>
  <si>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</si>
  <si>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</si>
  <si>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</si>
  <si>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</si>
  <si>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</si>
  <si>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</si>
  <si>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</si>
  <si>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</si>
  <si>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</si>
  <si>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</si>
  <si>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</si>
  <si>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</si>
  <si>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</si>
  <si>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</si>
  <si>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</si>
  <si>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</si>
  <si>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</si>
  <si>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</si>
  <si>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</si>
  <si>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</si>
  <si>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</si>
  <si>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</si>
  <si>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</si>
  <si>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</si>
  <si>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</si>
  <si>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</si>
  <si>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</si>
  <si>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</si>
  <si>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</si>
  <si>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</si>
  <si>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</si>
  <si>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</si>
  <si>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</si>
  <si>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</si>
  <si>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</si>
  <si>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</si>
  <si>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</si>
  <si>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</si>
  <si>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</si>
  <si>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</si>
  <si>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</si>
  <si>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</si>
  <si>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</si>
  <si>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</si>
  <si>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</si>
  <si>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</si>
  <si>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</si>
  <si>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</si>
  <si>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</si>
  <si>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</si>
  <si>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</si>
  <si>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</si>
  <si>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</si>
  <si>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</si>
  <si>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</si>
  <si>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</si>
  <si>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</si>
  <si>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</si>
  <si>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</si>
  <si>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</si>
  <si>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</si>
  <si>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</si>
  <si>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</si>
  <si>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</si>
  <si>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</si>
  <si>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</si>
  <si>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</si>
  <si>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</si>
  <si>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</si>
  <si>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</si>
  <si>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</si>
  <si>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</si>
  <si>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</si>
  <si>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</si>
  <si>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</si>
  <si>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</si>
  <si>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</si>
  <si>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</si>
  <si>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</si>
  <si>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</si>
  <si>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</si>
  <si>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</si>
  <si>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</si>
  <si>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</si>
  <si>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</si>
  <si>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</si>
  <si>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</si>
  <si>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</si>
  <si>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</si>
  <si>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</si>
  <si>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</si>
  <si>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</si>
  <si>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</si>
  <si>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</si>
  <si>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</si>
  <si>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</si>
  <si>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</si>
  <si>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</si>
  <si>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</si>
  <si>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</si>
  <si>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</si>
  <si>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</si>
  <si>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</si>
  <si>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</si>
  <si>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</si>
  <si>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</si>
  <si>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</si>
  <si>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</si>
  <si>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</si>
  <si>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</si>
  <si>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</si>
  <si>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</si>
  <si>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</si>
  <si>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</si>
  <si>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</si>
  <si>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</si>
  <si>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</si>
  <si>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</si>
  <si>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</si>
  <si>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</si>
  <si>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</si>
  <si>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</si>
  <si>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</si>
  <si>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</si>
  <si>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</si>
  <si>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</si>
  <si>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</si>
  <si>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</si>
  <si>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</si>
  <si>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</si>
  <si>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</si>
  <si>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</si>
  <si>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</si>
  <si>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</si>
  <si>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</si>
  <si>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</si>
  <si>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</si>
  <si>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</si>
  <si>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</si>
  <si>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</si>
  <si>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</si>
  <si>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</si>
  <si>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</si>
  <si>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</si>
  <si>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</si>
  <si>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</si>
  <si>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</si>
  <si>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</si>
  <si>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</si>
  <si>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</si>
  <si>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</si>
  <si>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</si>
  <si>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</si>
  <si>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</si>
  <si>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</si>
  <si>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</si>
  <si>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</si>
  <si>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</si>
  <si>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</si>
  <si>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</si>
  <si>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</si>
  <si>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</si>
  <si>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</si>
  <si>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</si>
  <si>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</si>
  <si>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</si>
  <si>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</si>
  <si>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</si>
  <si>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</si>
  <si>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</si>
  <si>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</si>
  <si>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</si>
  <si>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</si>
  <si>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</si>
  <si>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</si>
  <si>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</si>
  <si>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</si>
  <si>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</si>
  <si>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</si>
  <si>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</si>
  <si>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</si>
  <si>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</si>
  <si>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</si>
  <si>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</si>
  <si>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</si>
  <si>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</si>
  <si>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</si>
  <si>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</si>
  <si>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</si>
  <si>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</si>
  <si>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</si>
  <si>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</si>
  <si>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</si>
  <si>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</si>
  <si>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</si>
  <si>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</si>
  <si>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</si>
  <si>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</si>
  <si>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</si>
  <si>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</si>
  <si>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</si>
  <si>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</si>
  <si>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</si>
  <si>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</si>
  <si>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</si>
  <si>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</si>
  <si>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</si>
  <si>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</si>
  <si>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</si>
  <si>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</si>
  <si>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</si>
  <si>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</si>
  <si>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</si>
  <si>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</si>
  <si>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</si>
  <si>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</si>
  <si>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</si>
  <si>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</si>
  <si>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</si>
  <si>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</si>
  <si>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</si>
  <si>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</si>
  <si>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</si>
  <si>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</si>
  <si>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</si>
  <si>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</si>
  <si>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</si>
  <si>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</si>
  <si>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</si>
  <si>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</si>
  <si>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</si>
  <si>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</si>
  <si>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</si>
  <si>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</si>
  <si>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</si>
  <si>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</si>
  <si>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</si>
  <si>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</si>
  <si>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</si>
  <si>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</si>
  <si>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</si>
  <si>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</si>
  <si>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</si>
  <si>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</si>
  <si>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</si>
  <si>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</si>
  <si>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</si>
  <si>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</si>
  <si>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</si>
  <si>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</si>
  <si>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</si>
  <si>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</si>
  <si>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</si>
  <si>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</si>
  <si>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</si>
  <si>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</si>
  <si>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</si>
  <si>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</si>
  <si>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</si>
  <si>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</si>
  <si>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</si>
  <si>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</si>
  <si>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</si>
  <si>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</si>
  <si>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</si>
  <si>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</si>
  <si>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</si>
  <si>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</si>
  <si>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</si>
  <si>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</si>
  <si>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</si>
  <si>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</si>
  <si>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</si>
  <si>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</si>
  <si>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</si>
  <si>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</si>
  <si>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</si>
  <si>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</si>
  <si>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</si>
  <si>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</si>
  <si>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</si>
  <si>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</si>
  <si>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</si>
  <si>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</si>
  <si>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</si>
  <si>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</si>
  <si>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</si>
  <si>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</si>
  <si>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</si>
  <si>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</si>
  <si>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</si>
  <si>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</si>
  <si>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</si>
  <si>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</si>
  <si>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</si>
  <si>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</si>
  <si>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</si>
  <si>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</si>
  <si>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</si>
  <si>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</si>
  <si>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</si>
  <si>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</si>
  <si>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</si>
  <si>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</si>
  <si>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</si>
  <si>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</si>
  <si>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</si>
  <si>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</si>
  <si>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</si>
  <si>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</si>
  <si>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</si>
  <si>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</si>
  <si>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</si>
  <si>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</si>
  <si>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</si>
  <si>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</si>
  <si>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</si>
  <si>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</si>
  <si>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</si>
  <si>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</si>
  <si>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</si>
  <si>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</si>
  <si>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</si>
  <si>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</si>
  <si>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</si>
  <si>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</si>
  <si>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</si>
  <si>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</si>
  <si>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</si>
  <si>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</si>
  <si>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</si>
  <si>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</si>
  <si>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</si>
  <si>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</si>
  <si>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</si>
  <si>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</si>
  <si>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</si>
  <si>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</si>
  <si>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</si>
  <si>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</si>
  <si>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</si>
  <si>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</si>
  <si>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</si>
  <si>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</si>
  <si>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</si>
  <si>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</si>
  <si>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</si>
  <si>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</si>
  <si>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</si>
  <si>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</si>
  <si>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</si>
  <si>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</si>
  <si>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</si>
  <si>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</si>
  <si>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</si>
  <si>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</si>
  <si>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</si>
  <si>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</si>
  <si>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</si>
  <si>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</si>
  <si>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</si>
  <si>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</si>
  <si>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</si>
  <si>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</si>
  <si>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</si>
  <si>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</si>
  <si>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</si>
  <si>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</si>
  <si>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</si>
  <si>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</si>
  <si>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</si>
  <si>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</si>
  <si>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</si>
  <si>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</si>
  <si>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</si>
  <si>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</si>
  <si>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</si>
  <si>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</si>
  <si>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</si>
  <si>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</si>
  <si>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</si>
  <si>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</si>
  <si>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</si>
  <si>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</si>
  <si>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</si>
  <si>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</si>
  <si>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</si>
  <si>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</si>
  <si>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</si>
  <si>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</si>
  <si>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</si>
  <si>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</si>
  <si>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</si>
  <si>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</si>
  <si>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</si>
  <si>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</si>
  <si>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</si>
  <si>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</si>
  <si>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</si>
  <si>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</si>
  <si>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</si>
  <si>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</si>
  <si>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</si>
  <si>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</si>
  <si>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</si>
  <si>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</si>
  <si>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</si>
  <si>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</si>
  <si>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</si>
  <si>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</si>
  <si>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</si>
  <si>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</si>
  <si>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</si>
  <si>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</si>
  <si>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</si>
  <si>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</si>
  <si>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</si>
  <si>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</si>
  <si>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</si>
  <si>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</si>
  <si>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</si>
  <si>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</si>
  <si>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</si>
  <si>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</si>
  <si>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</si>
  <si>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</si>
  <si>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</si>
  <si>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</si>
  <si>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</si>
  <si>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</si>
  <si>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</si>
  <si>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</si>
  <si>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</si>
  <si>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</si>
  <si>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</si>
  <si>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</si>
  <si>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</si>
  <si>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</si>
  <si>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</si>
  <si>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</si>
  <si>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</si>
  <si>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</si>
  <si>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</si>
  <si>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</si>
  <si>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</si>
  <si>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</si>
  <si>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</si>
  <si>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</si>
  <si>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</si>
  <si>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</si>
  <si>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</si>
  <si>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</si>
  <si>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</si>
  <si>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</si>
  <si>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</si>
  <si>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</si>
  <si>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</si>
  <si>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</si>
  <si>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</si>
  <si>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</si>
  <si>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</si>
  <si>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</si>
  <si>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</si>
  <si>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</si>
  <si>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</si>
  <si>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</si>
  <si>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</si>
  <si>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</si>
  <si>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</si>
  <si>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</si>
  <si>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</si>
  <si>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</si>
  <si>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</si>
  <si>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</si>
  <si>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</si>
  <si>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</si>
  <si>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</si>
  <si>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</si>
  <si>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</si>
  <si>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</si>
  <si>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</si>
  <si>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</si>
  <si>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</si>
  <si>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</si>
  <si>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</si>
  <si>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</si>
  <si>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</si>
  <si>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</si>
  <si>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</si>
  <si>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</si>
  <si>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</si>
  <si>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</si>
  <si>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</si>
  <si>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</si>
  <si>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</si>
  <si>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</si>
  <si>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</si>
  <si>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</si>
  <si>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</si>
  <si>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</si>
  <si>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</si>
  <si>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</si>
  <si>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</si>
  <si>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</si>
  <si>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</si>
  <si>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</si>
  <si>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</si>
  <si>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</si>
  <si>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</si>
  <si>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</si>
  <si>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</si>
  <si>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</si>
  <si>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</si>
  <si>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</si>
  <si>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</si>
  <si>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</si>
  <si>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</si>
  <si>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</si>
  <si>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</si>
  <si>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</si>
  <si>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</si>
  <si>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</si>
  <si>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</si>
  <si>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</si>
  <si>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</si>
  <si>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</si>
  <si>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</si>
  <si>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</si>
  <si>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</si>
  <si>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</si>
  <si>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</si>
  <si>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</si>
  <si>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</si>
  <si>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</si>
  <si>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</si>
  <si>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</si>
  <si>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</si>
  <si>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</si>
  <si>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</si>
  <si>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</si>
  <si>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</si>
  <si>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</si>
  <si>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</si>
  <si>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</si>
  <si>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</si>
  <si>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</si>
  <si>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</si>
  <si>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</si>
  <si>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</si>
  <si>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</si>
  <si>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</si>
  <si>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</si>
  <si>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</si>
  <si>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</si>
  <si>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</si>
  <si>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</si>
  <si>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</si>
  <si>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</si>
  <si>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</si>
  <si>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</si>
  <si>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</si>
  <si>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</si>
  <si>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</si>
  <si>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</si>
  <si>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</si>
  <si>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</si>
  <si>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</si>
  <si>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</si>
  <si>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</si>
  <si>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</si>
  <si>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</si>
  <si>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</si>
  <si>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</si>
  <si>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</si>
  <si>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</si>
  <si>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</si>
  <si>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</si>
  <si>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</si>
  <si>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</si>
  <si>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</si>
  <si>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</si>
  <si>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</si>
  <si>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</si>
  <si>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</si>
  <si>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</si>
  <si>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</si>
  <si>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</si>
  <si>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</si>
  <si>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</si>
  <si>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</si>
  <si>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</si>
  <si>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</si>
  <si>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</si>
  <si>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</si>
  <si>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</si>
  <si>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</si>
  <si>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</si>
  <si>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</si>
  <si>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</si>
  <si>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</si>
  <si>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</si>
  <si>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</si>
  <si>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</si>
  <si>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</si>
  <si>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</si>
  <si>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</si>
  <si>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</si>
  <si>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</si>
  <si>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</si>
  <si>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</si>
  <si>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</si>
  <si>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</si>
  <si>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</si>
  <si>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</si>
  <si>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</si>
  <si>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</si>
  <si>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</si>
  <si>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</si>
  <si>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</si>
  <si>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</si>
  <si>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</si>
  <si>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</si>
  <si>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</si>
  <si>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</si>
  <si>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</si>
  <si>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</si>
  <si>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</si>
  <si>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</si>
  <si>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</si>
  <si>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</si>
  <si>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</si>
  <si>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</si>
  <si>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</si>
  <si>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</si>
  <si>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</si>
  <si>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</si>
  <si>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</si>
  <si>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</si>
  <si>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</si>
  <si>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</si>
  <si>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</si>
  <si>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</si>
  <si>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</si>
  <si>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</si>
  <si>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</si>
  <si>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</si>
  <si>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</si>
  <si>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</si>
  <si>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</si>
  <si>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</si>
  <si>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</si>
  <si>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</si>
  <si>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</si>
  <si>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</si>
  <si>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</si>
  <si>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</si>
  <si>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</si>
  <si>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</si>
  <si>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</si>
  <si>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</si>
  <si>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</si>
  <si>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</si>
  <si>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</si>
  <si>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</si>
  <si>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</si>
  <si>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</si>
  <si>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</si>
  <si>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</si>
  <si>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</si>
  <si>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</si>
  <si>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</si>
  <si>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</si>
  <si>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</si>
  <si>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</si>
  <si>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</si>
  <si>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</si>
  <si>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</si>
  <si>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</si>
  <si>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</si>
  <si>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</si>
  <si>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</si>
  <si>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</si>
  <si>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</si>
  <si>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</si>
  <si>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</si>
  <si>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</si>
  <si>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</si>
  <si>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</si>
  <si>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</si>
  <si>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</si>
  <si>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</si>
  <si>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</si>
  <si>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</si>
  <si>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</si>
  <si>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</si>
  <si>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</si>
  <si>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</si>
  <si>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</si>
  <si>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</si>
  <si>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</si>
  <si>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</si>
  <si>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</si>
  <si>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</si>
  <si>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</si>
  <si>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</si>
  <si>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</si>
  <si>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</si>
  <si>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</si>
  <si>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</si>
  <si>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</si>
  <si>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</si>
  <si>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</si>
  <si>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</si>
  <si>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</si>
  <si>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</si>
  <si>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</si>
  <si>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</si>
  <si>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</si>
  <si>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</si>
  <si>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</si>
  <si>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</si>
  <si>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</si>
  <si>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</si>
  <si>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</si>
  <si>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</si>
  <si>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</si>
  <si>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</si>
  <si>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</si>
  <si>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</si>
  <si>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</si>
  <si>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</si>
  <si>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</si>
  <si>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</si>
  <si>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</si>
  <si>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</si>
  <si>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</si>
  <si>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</si>
  <si>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</si>
  <si>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</si>
  <si>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</si>
  <si>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</si>
  <si>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</si>
  <si>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</si>
  <si>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</si>
  <si>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</si>
  <si>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</si>
  <si>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</si>
  <si>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</si>
  <si>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</si>
  <si>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</si>
  <si>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</si>
  <si>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</si>
  <si>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</si>
  <si>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</si>
  <si>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</si>
  <si>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</si>
  <si>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</si>
  <si>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</si>
  <si>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</si>
  <si>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</si>
  <si>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</si>
  <si>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</si>
  <si>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</si>
  <si>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</si>
  <si>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</si>
  <si>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</si>
  <si>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</si>
  <si>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</si>
  <si>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</si>
  <si>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</si>
  <si>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</si>
  <si>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</si>
  <si>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</si>
  <si>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</si>
  <si>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</si>
  <si>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</si>
  <si>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</si>
  <si>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</si>
  <si>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</si>
  <si>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</si>
  <si>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</si>
  <si>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</si>
  <si>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</si>
  <si>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</si>
  <si>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</si>
  <si>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</si>
  <si>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</si>
  <si>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</si>
  <si>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</si>
  <si>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</si>
  <si>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</si>
  <si>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</si>
  <si>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</si>
  <si>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</si>
  <si>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</si>
  <si>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</si>
  <si>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</si>
  <si>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</si>
  <si>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</si>
  <si>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</si>
  <si>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</si>
  <si>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</si>
  <si>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</si>
  <si>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</si>
  <si>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</si>
  <si>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</si>
  <si>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</si>
  <si>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</si>
  <si>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</si>
  <si>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</si>
  <si>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</si>
  <si>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</si>
  <si>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</si>
  <si>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</si>
  <si>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</si>
  <si>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</si>
  <si>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</si>
  <si>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</si>
  <si>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</si>
  <si>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</si>
  <si>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</si>
  <si>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</si>
  <si>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</si>
  <si>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</si>
  <si>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</si>
  <si>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</si>
  <si>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</si>
  <si>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</si>
  <si>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</si>
  <si>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</si>
  <si>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</si>
  <si>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</si>
  <si>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</si>
  <si>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</si>
  <si>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</si>
  <si>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</si>
  <si>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</si>
  <si>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</si>
  <si>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</si>
  <si>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</si>
  <si>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</si>
  <si>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</si>
  <si>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</si>
  <si>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</si>
  <si>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</si>
  <si>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</si>
  <si>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</si>
  <si>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</si>
  <si>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</si>
  <si>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</si>
  <si>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</si>
  <si>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</si>
  <si>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</si>
  <si>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</si>
  <si>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</si>
  <si>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</si>
  <si>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</si>
  <si>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</si>
  <si>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</si>
  <si>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</si>
  <si>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</si>
  <si>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</si>
  <si>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</si>
  <si>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</si>
  <si>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</si>
  <si>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</si>
  <si>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</si>
  <si>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</si>
  <si>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</si>
  <si>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</si>
  <si>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</si>
  <si>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</si>
  <si>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</si>
  <si>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</si>
  <si>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</si>
  <si>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</si>
  <si>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</si>
  <si>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</si>
  <si>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</si>
  <si>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</si>
  <si>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</si>
  <si>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</si>
  <si>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</si>
  <si>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</si>
  <si>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</si>
  <si>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</si>
  <si>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</si>
  <si>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</si>
  <si>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</si>
  <si>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</si>
  <si>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</si>
  <si>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</si>
  <si>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</si>
  <si>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</si>
  <si>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</si>
  <si>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</si>
  <si>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</si>
  <si>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</si>
  <si>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</si>
  <si>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</si>
  <si>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</si>
  <si>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</si>
  <si>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</si>
  <si>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</si>
  <si>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</si>
  <si>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</si>
  <si>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</si>
  <si>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</si>
  <si>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</si>
  <si>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</si>
  <si>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</si>
  <si>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</si>
  <si>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</si>
  <si>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</si>
  <si>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</si>
  <si>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</si>
  <si>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</si>
  <si>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</si>
  <si>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</si>
  <si>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</si>
  <si>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</si>
  <si>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</si>
  <si>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</si>
  <si>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</si>
  <si>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</si>
  <si>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</si>
  <si>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</si>
  <si>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</si>
  <si>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</si>
  <si>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</si>
  <si>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</si>
  <si>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</si>
  <si>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</si>
  <si>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</si>
  <si>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</si>
  <si>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</si>
  <si>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</si>
  <si>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</si>
  <si>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</si>
  <si>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</si>
  <si>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</si>
  <si>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</si>
  <si>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</si>
  <si>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</si>
  <si>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</si>
  <si>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</si>
  <si>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</si>
  <si>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</si>
  <si>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</si>
  <si>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</si>
  <si>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</si>
  <si>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</si>
  <si>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</si>
  <si>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</si>
  <si>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</si>
  <si>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</si>
  <si>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</si>
  <si>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</si>
  <si>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</si>
  <si>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</si>
  <si>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</si>
  <si>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</si>
  <si>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</si>
  <si>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</si>
  <si>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</si>
  <si>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</si>
  <si>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</si>
  <si>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</si>
  <si>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</si>
  <si>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</si>
  <si>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</si>
  <si>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</si>
  <si>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</si>
  <si>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</si>
  <si>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</si>
  <si>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</si>
  <si>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</si>
  <si>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</si>
  <si>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</si>
  <si>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</si>
  <si>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</si>
  <si>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</si>
  <si>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</si>
  <si>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</si>
  <si>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</si>
  <si>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</si>
  <si>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</si>
  <si>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</si>
  <si>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</si>
  <si>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</si>
  <si>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</si>
  <si>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</si>
  <si>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</si>
  <si>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</si>
  <si>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</si>
  <si>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</si>
  <si>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</si>
  <si>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</si>
  <si>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</si>
  <si>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</si>
  <si>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</si>
  <si>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</si>
  <si>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</si>
  <si>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</si>
  <si>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</si>
  <si>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</si>
  <si>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</si>
  <si>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</si>
  <si>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</si>
  <si>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</si>
  <si>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</si>
  <si>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</si>
  <si>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</si>
  <si>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</si>
  <si>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</si>
  <si>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</si>
  <si>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</si>
  <si>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</si>
  <si>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</si>
  <si>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</si>
  <si>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</si>
  <si>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</si>
  <si>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</si>
  <si>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</si>
  <si>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</si>
  <si>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</si>
  <si>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</si>
  <si>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</si>
  <si>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</si>
  <si>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</si>
  <si>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</si>
  <si>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</si>
  <si>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</si>
  <si>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</si>
  <si>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</si>
  <si>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</si>
  <si>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</si>
  <si>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</si>
  <si>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</si>
  <si>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</si>
  <si>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</si>
  <si>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</si>
  <si>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</si>
  <si>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</si>
  <si>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</si>
  <si>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</si>
  <si>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</si>
  <si>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</si>
  <si>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</si>
  <si>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</si>
  <si>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</si>
  <si>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</si>
  <si>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</si>
  <si>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</si>
  <si>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</si>
  <si>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</si>
  <si>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</si>
  <si>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</si>
  <si>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</si>
  <si>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</si>
  <si>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</si>
  <si>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</si>
  <si>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</si>
  <si>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</si>
  <si>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</si>
  <si>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</si>
  <si>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</si>
  <si>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</si>
  <si>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</si>
  <si>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</si>
  <si>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</si>
  <si>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</si>
  <si>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</si>
  <si>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</si>
  <si>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</si>
  <si>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</si>
  <si>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</si>
  <si>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</si>
  <si>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</si>
  <si>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</si>
  <si>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</si>
  <si>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</si>
  <si>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</si>
  <si>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</si>
  <si>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</si>
  <si>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</si>
  <si>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</si>
  <si>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</si>
  <si>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</si>
  <si>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</si>
  <si>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</si>
  <si>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</si>
  <si>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</si>
  <si>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</si>
  <si>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</si>
  <si>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</si>
  <si>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</si>
  <si>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</si>
  <si>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</si>
  <si>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</si>
  <si>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</si>
  <si>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</si>
  <si>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</si>
  <si>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</si>
  <si>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</si>
  <si>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</si>
  <si>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</si>
  <si>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</si>
  <si>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</si>
  <si>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</si>
  <si>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</si>
  <si>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</si>
  <si>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</si>
  <si>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</si>
  <si>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</si>
  <si>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</si>
  <si>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</si>
  <si>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</si>
  <si>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</si>
  <si>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</si>
  <si>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</si>
  <si>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</si>
  <si>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</si>
  <si>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</si>
  <si>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</si>
  <si>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</si>
  <si>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</si>
  <si>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</si>
  <si>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</si>
  <si>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</si>
  <si>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</si>
  <si>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</si>
  <si>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</si>
  <si>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</si>
  <si>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</si>
  <si>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</si>
  <si>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</si>
  <si>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</si>
  <si>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</si>
  <si>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</si>
  <si>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</si>
  <si>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</si>
  <si>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</si>
  <si>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</si>
  <si>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</si>
  <si>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</si>
  <si>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</si>
  <si>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</si>
  <si>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</si>
  <si>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</si>
  <si>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</si>
  <si>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</si>
  <si>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</si>
  <si>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</si>
  <si>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</si>
  <si>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</si>
  <si>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</si>
  <si>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</si>
  <si>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</si>
  <si>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</si>
  <si>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</si>
  <si>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</si>
  <si>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</si>
  <si>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</si>
  <si>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</si>
  <si>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</si>
  <si>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</si>
  <si>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</si>
  <si>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</si>
  <si>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</si>
  <si>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</si>
  <si>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</si>
  <si>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</si>
  <si>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</si>
  <si>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</si>
  <si>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</si>
  <si>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</si>
  <si>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</si>
  <si>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</si>
  <si>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</si>
  <si>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</si>
  <si>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</si>
  <si>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</si>
  <si>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</si>
  <si>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</si>
  <si>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</si>
  <si>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</si>
  <si>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</si>
  <si>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</si>
  <si>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</si>
  <si>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</si>
  <si>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</si>
  <si>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</si>
  <si>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</si>
  <si>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</si>
  <si>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</si>
  <si>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</si>
  <si>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</si>
  <si>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</si>
  <si>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</si>
  <si>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</si>
  <si>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</si>
  <si>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</si>
  <si>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</si>
  <si>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</si>
  <si>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</si>
  <si>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</si>
  <si>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</si>
  <si>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</si>
  <si>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</si>
  <si>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</si>
  <si>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</si>
  <si>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</si>
  <si>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</si>
  <si>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</si>
  <si>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</si>
  <si>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</si>
  <si>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</si>
  <si>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</si>
  <si>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</si>
  <si>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</si>
  <si>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</si>
  <si>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</si>
  <si>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</si>
  <si>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</si>
  <si>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</si>
  <si>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</si>
  <si>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</si>
  <si>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</si>
  <si>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</si>
  <si>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</si>
  <si>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</si>
  <si>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</si>
  <si>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</si>
  <si>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</si>
  <si>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</si>
  <si>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</si>
  <si>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</si>
  <si>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</si>
  <si>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</si>
  <si>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</si>
  <si>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</si>
  <si>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</si>
  <si>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</si>
  <si>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</si>
  <si>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</si>
  <si>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</si>
  <si>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</si>
  <si>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</si>
  <si>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</si>
  <si>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</si>
  <si>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</si>
  <si>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</si>
  <si>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</si>
  <si>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</si>
  <si>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</si>
  <si>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</si>
  <si>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</si>
  <si>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</si>
  <si>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</si>
  <si>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</si>
  <si>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</si>
  <si>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</si>
  <si>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</si>
  <si>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</si>
  <si>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</si>
  <si>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</si>
  <si>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</si>
  <si>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</si>
  <si>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</si>
  <si>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</si>
  <si>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</si>
  <si>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</si>
  <si>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</si>
  <si>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</si>
  <si>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</si>
  <si>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</si>
  <si>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</si>
  <si>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</si>
  <si>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</si>
  <si>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</si>
  <si>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</si>
  <si>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</si>
  <si>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</si>
  <si>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</si>
  <si>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</si>
  <si>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</si>
  <si>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</si>
  <si>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</si>
  <si>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</si>
  <si>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</si>
  <si>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</si>
  <si>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</si>
  <si>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</si>
  <si>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</si>
  <si>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</si>
  <si>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</si>
  <si>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</si>
  <si>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</si>
  <si>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</si>
  <si>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</si>
  <si>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</si>
  <si>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</si>
  <si>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</si>
  <si>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</si>
  <si>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</si>
  <si>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</si>
  <si>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</si>
  <si>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</si>
  <si>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</si>
  <si>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</si>
  <si>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</si>
  <si>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</si>
  <si>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</si>
  <si>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</si>
  <si>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</si>
  <si>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</si>
  <si>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</si>
  <si>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</si>
  <si>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</si>
  <si>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</si>
  <si>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</si>
  <si>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</si>
  <si>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</si>
  <si>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</si>
  <si>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</si>
  <si>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</si>
  <si>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</si>
  <si>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</si>
  <si>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</si>
  <si>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</si>
  <si>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</si>
  <si>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</si>
  <si>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</si>
  <si>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</si>
  <si>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</si>
  <si>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</si>
  <si>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</si>
  <si>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</si>
  <si>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</si>
  <si>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</si>
  <si>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</si>
  <si>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</si>
  <si>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</si>
  <si>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</si>
  <si>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</si>
  <si>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</si>
  <si>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</si>
  <si>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</si>
  <si>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</si>
  <si>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</si>
  <si>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</si>
  <si>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</si>
  <si>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</si>
  <si>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</si>
  <si>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</si>
  <si>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</si>
  <si>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</si>
  <si>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</si>
  <si>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</si>
  <si>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</si>
  <si>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</si>
  <si>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</si>
  <si>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</si>
  <si>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</si>
  <si>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</si>
  <si>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</si>
  <si>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</si>
  <si>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</si>
  <si>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</si>
  <si>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</si>
  <si>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</si>
  <si>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</si>
  <si>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</si>
  <si>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</si>
  <si>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</si>
  <si>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</si>
  <si>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</si>
  <si>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</si>
  <si>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</si>
  <si>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</si>
  <si>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</si>
  <si>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</si>
  <si>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</si>
  <si>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</si>
  <si>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</si>
  <si>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</si>
  <si>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</si>
  <si>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</si>
  <si>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</si>
  <si>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</si>
  <si>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</si>
  <si>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</si>
  <si>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</si>
  <si>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</si>
  <si>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</si>
  <si>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</si>
  <si>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</si>
  <si>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</si>
  <si>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</si>
  <si>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</si>
  <si>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</si>
  <si>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</si>
  <si>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</si>
  <si>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</si>
  <si>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</si>
  <si>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</si>
  <si>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</si>
  <si>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</si>
  <si>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</si>
  <si>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</si>
  <si>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</si>
  <si>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</si>
  <si>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</si>
  <si>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</si>
  <si>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</si>
  <si>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</si>
  <si>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</si>
  <si>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</si>
  <si>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</si>
  <si>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</si>
  <si>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</si>
  <si>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</si>
  <si>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</si>
  <si>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</si>
  <si>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</si>
  <si>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</si>
  <si>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</si>
  <si>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</si>
  <si>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</si>
  <si>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</si>
  <si>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</si>
  <si>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</si>
  <si>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</si>
  <si>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</si>
  <si>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</si>
  <si>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</si>
  <si>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</si>
  <si>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</si>
  <si>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</si>
  <si>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</si>
  <si>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</si>
  <si>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</si>
  <si>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</si>
  <si>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</si>
  <si>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</si>
  <si>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</si>
  <si>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</si>
  <si>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</si>
  <si>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</si>
  <si>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</si>
  <si>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</si>
  <si>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</si>
  <si>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</si>
  <si>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</si>
  <si>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</si>
  <si>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</si>
  <si>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</si>
  <si>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</si>
  <si>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</si>
  <si>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</si>
  <si>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</si>
  <si>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</si>
  <si>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</si>
  <si>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</si>
  <si>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</si>
  <si>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</si>
  <si>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</si>
  <si>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</si>
  <si>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</si>
  <si>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</si>
  <si>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</si>
  <si>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</si>
  <si>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</si>
  <si>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</si>
  <si>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</si>
  <si>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</si>
  <si>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</si>
  <si>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</si>
  <si>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</si>
  <si>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</si>
  <si>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</si>
  <si>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</si>
  <si>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</si>
  <si>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</si>
  <si>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</si>
  <si>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</si>
  <si>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</si>
  <si>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</si>
  <si>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</si>
  <si>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</si>
  <si>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</si>
  <si>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</si>
  <si>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</si>
  <si>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</si>
  <si>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</si>
  <si>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</si>
  <si>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</si>
  <si>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</si>
  <si>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</si>
  <si>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</si>
  <si>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</si>
  <si>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</si>
  <si>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</si>
  <si>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</si>
  <si>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</si>
  <si>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</si>
  <si>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</si>
  <si>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</si>
  <si>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</si>
  <si>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</si>
  <si>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</si>
  <si>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</si>
  <si>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</si>
  <si>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</si>
  <si>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</si>
  <si>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</si>
  <si>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</si>
  <si>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</si>
  <si>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</si>
  <si>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</si>
  <si>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</si>
  <si>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</si>
  <si>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</si>
  <si>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</si>
  <si>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</si>
  <si>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</si>
  <si>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</si>
  <si>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</si>
  <si>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</si>
  <si>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</si>
  <si>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</si>
  <si>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</si>
  <si>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</si>
  <si>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</si>
  <si>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</si>
  <si>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</si>
  <si>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</si>
  <si>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</si>
  <si>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</si>
  <si>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</si>
  <si>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</si>
  <si>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</si>
  <si>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</si>
  <si>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</si>
  <si>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</si>
  <si>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</si>
  <si>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</si>
  <si>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</si>
  <si>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</si>
  <si>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</si>
  <si>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</si>
  <si>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</si>
  <si>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</si>
  <si>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</si>
  <si>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</si>
  <si>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</si>
  <si>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</si>
  <si>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</si>
  <si>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</si>
  <si>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</si>
  <si>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</si>
  <si>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</si>
  <si>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</si>
  <si>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</si>
  <si>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</si>
  <si>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</si>
  <si>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</si>
  <si>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</si>
  <si>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</si>
  <si>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</si>
  <si>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</si>
  <si>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</si>
  <si>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</si>
  <si>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</si>
  <si>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</si>
  <si>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</si>
  <si>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</si>
  <si>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</si>
  <si>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</si>
  <si>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</si>
  <si>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</si>
  <si>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</si>
  <si>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</si>
  <si>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</si>
  <si>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</si>
  <si>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</si>
  <si>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</si>
  <si>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</si>
  <si>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</si>
  <si>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</si>
  <si>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</si>
  <si>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</si>
  <si>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</si>
  <si>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</si>
  <si>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</si>
  <si>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</si>
  <si>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</si>
  <si>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</si>
  <si>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</si>
  <si>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</si>
  <si>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</si>
  <si>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</si>
  <si>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</si>
  <si>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</si>
  <si>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</si>
  <si>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</si>
  <si>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</si>
  <si>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</si>
  <si>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</si>
  <si>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</si>
  <si>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</si>
  <si>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</si>
  <si>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</si>
  <si>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</si>
  <si>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</si>
  <si>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</si>
  <si>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</si>
  <si>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</si>
  <si>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</si>
  <si>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</si>
  <si>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</si>
  <si>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</si>
  <si>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</si>
  <si>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</si>
  <si>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</si>
  <si>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</si>
  <si>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</si>
  <si>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</si>
  <si>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</si>
  <si>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</si>
  <si>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</si>
  <si>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</si>
  <si>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</si>
  <si>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</si>
  <si>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</si>
  <si>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</si>
  <si>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</si>
  <si>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</si>
  <si>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</si>
  <si>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</si>
  <si>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</si>
  <si>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</si>
  <si>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</si>
  <si>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</si>
  <si>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</si>
  <si>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</si>
  <si>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</si>
  <si>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</si>
  <si>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</si>
  <si>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</si>
  <si>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</si>
  <si>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</si>
  <si>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</si>
  <si>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</si>
  <si>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</si>
  <si>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</si>
  <si>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</si>
  <si>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</si>
  <si>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</si>
  <si>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</si>
  <si>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</si>
  <si>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</si>
  <si>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</si>
  <si>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</si>
  <si>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</si>
  <si>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</si>
  <si>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</si>
  <si>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</si>
  <si>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</si>
  <si>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</si>
  <si>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</si>
  <si>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</si>
  <si>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</si>
  <si>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</si>
  <si>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</si>
  <si>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</si>
  <si>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</si>
  <si>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</si>
  <si>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</si>
  <si>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</si>
  <si>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</si>
  <si>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</si>
  <si>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</si>
  <si>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</si>
  <si>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</si>
  <si>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</si>
  <si>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</si>
  <si>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</si>
  <si>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</si>
  <si>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</si>
  <si>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</si>
  <si>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</si>
  <si>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</si>
  <si>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</si>
  <si>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</si>
  <si>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</si>
  <si>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</si>
  <si>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</si>
  <si>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</si>
  <si>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</si>
  <si>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</si>
  <si>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</si>
  <si>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</si>
  <si>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</si>
  <si>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</si>
  <si>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</si>
  <si>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</si>
  <si>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</si>
  <si>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</si>
  <si>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</si>
  <si>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</si>
  <si>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</si>
  <si>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</si>
  <si>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</si>
  <si>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</si>
  <si>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</si>
  <si>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</si>
  <si>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</si>
  <si>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</si>
  <si>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</si>
  <si>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</si>
  <si>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</si>
  <si>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</si>
  <si>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</si>
  <si>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</si>
  <si>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</si>
  <si>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</si>
  <si>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</si>
  <si>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</si>
  <si>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</si>
  <si>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</si>
  <si>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</si>
  <si>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</si>
  <si>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</si>
  <si>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</si>
  <si>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</si>
  <si>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</si>
  <si>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</si>
  <si>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</si>
  <si>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</si>
  <si>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</si>
  <si>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</si>
  <si>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</si>
  <si>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</si>
  <si>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</si>
  <si>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</si>
  <si>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</si>
  <si>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</si>
  <si>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</si>
  <si>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</si>
  <si>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</si>
  <si>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</si>
  <si>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</si>
  <si>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</si>
  <si>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</si>
  <si>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</si>
  <si>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</si>
  <si>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</si>
  <si>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</si>
  <si>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</si>
  <si>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</si>
  <si>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</si>
  <si>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</si>
  <si>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</si>
  <si>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</si>
  <si>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</si>
  <si>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</si>
  <si>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</si>
  <si>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</si>
  <si>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</si>
  <si>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</si>
  <si>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</si>
  <si>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</si>
  <si>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</si>
  <si>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</si>
  <si>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</si>
  <si>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</si>
  <si>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</si>
  <si>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</si>
  <si>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</si>
  <si>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</si>
  <si>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</si>
  <si>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</si>
  <si>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</si>
  <si>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</si>
  <si>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</si>
  <si>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</si>
  <si>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</si>
  <si>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</si>
  <si>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</si>
  <si>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</si>
  <si>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</si>
  <si>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</si>
  <si>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</si>
  <si>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</si>
  <si>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</si>
  <si>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</si>
  <si>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</si>
  <si>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</si>
  <si>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</si>
  <si>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</si>
  <si>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</si>
  <si>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</si>
  <si>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</si>
  <si>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</si>
  <si>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</si>
  <si>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</si>
  <si>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</si>
  <si>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</si>
  <si>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</si>
  <si>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</si>
  <si>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</si>
  <si>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</si>
  <si>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</si>
  <si>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</si>
  <si>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</si>
  <si>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</si>
  <si>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</si>
  <si>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</si>
  <si>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</si>
  <si>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</si>
  <si>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</si>
  <si>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</si>
  <si>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</si>
  <si>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</si>
  <si>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</si>
  <si>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</si>
  <si>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</si>
  <si>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</si>
  <si>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</si>
  <si>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</si>
  <si>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</si>
  <si>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</si>
  <si>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</si>
  <si>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</si>
  <si>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</si>
  <si>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</si>
  <si>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</si>
  <si>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</si>
  <si>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</si>
  <si>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</si>
  <si>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</si>
  <si>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</si>
  <si>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</si>
  <si>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</si>
  <si>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</si>
  <si>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</si>
  <si>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</si>
  <si>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</si>
  <si>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</si>
  <si>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</si>
  <si>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</si>
  <si>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</si>
  <si>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</si>
  <si>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</si>
  <si>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</si>
  <si>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</si>
  <si>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</si>
  <si>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</si>
  <si>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</si>
  <si>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</si>
  <si>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</si>
  <si>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</si>
  <si>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</si>
  <si>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</si>
  <si>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</si>
  <si>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</si>
  <si>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</si>
  <si>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</si>
  <si>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</si>
  <si>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</si>
  <si>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</si>
  <si>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</si>
  <si>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</si>
  <si>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</si>
  <si>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</si>
  <si>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</si>
  <si>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</si>
  <si>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</si>
  <si>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</si>
  <si>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</si>
  <si>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</si>
  <si>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</si>
  <si>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</si>
  <si>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</si>
  <si>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</si>
  <si>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</si>
  <si>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</si>
  <si>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</si>
  <si>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</si>
  <si>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</si>
  <si>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</si>
  <si>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</si>
  <si>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</si>
  <si>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</si>
  <si>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</si>
  <si>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</si>
  <si>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</si>
  <si>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</si>
  <si>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</si>
  <si>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</si>
  <si>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</si>
  <si>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</si>
  <si>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</si>
  <si>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</si>
  <si>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</si>
  <si>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</si>
  <si>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</si>
  <si>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</si>
  <si>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</si>
  <si>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</si>
  <si>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</si>
  <si>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</si>
  <si>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</si>
  <si>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</si>
  <si>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</si>
  <si>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</si>
  <si>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</si>
  <si>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</si>
  <si>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</si>
  <si>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</si>
  <si>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</si>
  <si>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</si>
  <si>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</si>
  <si>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</si>
  <si>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</si>
  <si>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</si>
  <si>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</si>
  <si>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</si>
  <si>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</si>
  <si>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</si>
  <si>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</si>
  <si>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</si>
  <si>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</si>
  <si>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</si>
  <si>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</si>
  <si>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</si>
  <si>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</si>
  <si>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</si>
  <si>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</si>
  <si>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</si>
  <si>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</si>
  <si>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</si>
  <si>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</si>
  <si>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</si>
  <si>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</si>
  <si>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</si>
  <si>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</si>
  <si>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</si>
  <si>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</si>
  <si>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</si>
  <si>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</si>
  <si>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</si>
  <si>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</si>
  <si>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</si>
  <si>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</si>
  <si>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</si>
  <si>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</si>
  <si>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</si>
  <si>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</si>
  <si>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</si>
  <si>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</si>
  <si>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</si>
  <si>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</si>
  <si>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</si>
  <si>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</si>
  <si>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</si>
  <si>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</si>
  <si>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</si>
  <si>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</si>
  <si>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</si>
  <si>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</si>
  <si>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</si>
  <si>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</si>
  <si>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</si>
  <si>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</si>
  <si>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</si>
  <si>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</si>
  <si>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</si>
  <si>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</si>
  <si>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</si>
  <si>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</si>
  <si>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</si>
  <si>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</si>
  <si>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</si>
  <si>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</si>
  <si>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</si>
  <si>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</si>
  <si>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</si>
  <si>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</si>
  <si>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</si>
  <si>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</si>
  <si>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</si>
  <si>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</si>
  <si>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</si>
  <si>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</si>
  <si>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</si>
  <si>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</si>
  <si>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</si>
  <si>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</si>
  <si>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</si>
  <si>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</si>
  <si>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</si>
  <si>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</si>
  <si>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</si>
  <si>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</si>
  <si>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</si>
  <si>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</si>
  <si>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</si>
  <si>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</si>
  <si>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</si>
  <si>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</si>
  <si>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</si>
  <si>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</si>
  <si>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</si>
  <si>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</si>
  <si>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</si>
  <si>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</si>
  <si>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</si>
  <si>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</si>
  <si>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</si>
  <si>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</si>
  <si>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</si>
  <si>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</si>
  <si>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</si>
  <si>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</si>
  <si>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</si>
  <si>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</si>
  <si>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</si>
  <si>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</si>
  <si>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</si>
  <si>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</si>
  <si>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</si>
  <si>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</si>
  <si>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</si>
  <si>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</si>
  <si>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</si>
  <si>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</si>
  <si>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</si>
  <si>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</si>
  <si>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</si>
  <si>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</si>
  <si>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</si>
  <si>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</si>
  <si>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</si>
  <si>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</si>
  <si>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</si>
  <si>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</si>
  <si>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</si>
  <si>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</si>
  <si>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</si>
  <si>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</si>
  <si>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</si>
  <si>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</si>
  <si>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</si>
  <si>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</si>
  <si>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</si>
  <si>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</si>
  <si>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</si>
  <si>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</si>
  <si>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</si>
  <si>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</si>
  <si>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</si>
  <si>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</si>
  <si>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</si>
  <si>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</si>
  <si>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</si>
  <si>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</si>
  <si>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</si>
  <si>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</si>
  <si>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</si>
  <si>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</si>
  <si>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</si>
  <si>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</si>
  <si>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</si>
  <si>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</si>
  <si>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</si>
  <si>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</si>
  <si>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</si>
  <si>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</si>
  <si>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</si>
  <si>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</si>
  <si>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</si>
  <si>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</si>
  <si>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</si>
  <si>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</si>
  <si>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</si>
  <si>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</si>
  <si>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</si>
  <si>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</si>
  <si>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</si>
  <si>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</si>
  <si>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</si>
  <si>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</si>
  <si>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</si>
  <si>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</si>
  <si>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</si>
  <si>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</si>
  <si>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</si>
  <si>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</si>
  <si>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</si>
  <si>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</si>
  <si>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</si>
  <si>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</si>
  <si>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</si>
  <si>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</si>
  <si>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</si>
  <si>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</si>
  <si>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</si>
  <si>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</si>
  <si>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</si>
  <si>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</si>
  <si>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</si>
  <si>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</si>
  <si>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</si>
  <si>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</si>
  <si>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</si>
  <si>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</si>
  <si>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</si>
  <si>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</si>
  <si>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</si>
  <si>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</si>
  <si>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</si>
  <si>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</si>
  <si>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</si>
  <si>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</si>
  <si>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</si>
  <si>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</si>
  <si>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</si>
  <si>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</si>
  <si>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</si>
  <si>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</si>
  <si>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</si>
  <si>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</si>
  <si>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</si>
  <si>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</si>
  <si>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</si>
  <si>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</si>
  <si>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</si>
  <si>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</si>
  <si>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</si>
  <si>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</si>
  <si>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</si>
  <si>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</si>
  <si>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</si>
  <si>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</si>
  <si>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</si>
  <si>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</si>
  <si>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</si>
  <si>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</si>
  <si>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</si>
  <si>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</si>
  <si>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</si>
  <si>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</si>
  <si>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</si>
  <si>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</si>
  <si>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</si>
  <si>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</si>
  <si>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</si>
  <si>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</si>
  <si>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</si>
  <si>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</si>
  <si>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</si>
  <si>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</si>
  <si>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</si>
  <si>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</si>
  <si>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</si>
  <si>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</si>
  <si>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</si>
  <si>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</si>
  <si>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</si>
  <si>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</si>
  <si>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</si>
  <si>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</si>
  <si>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</si>
  <si>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</si>
  <si>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</si>
  <si>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</si>
  <si>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</si>
  <si>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</si>
  <si>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</si>
  <si>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</si>
  <si>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</si>
  <si>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</si>
  <si>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</si>
  <si>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</si>
  <si>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</si>
  <si>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</si>
  <si>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</si>
  <si>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</si>
  <si>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</si>
  <si>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</si>
  <si>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</si>
  <si>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</si>
  <si>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</si>
  <si>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</si>
  <si>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</si>
  <si>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</si>
  <si>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</si>
  <si>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</si>
  <si>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</si>
  <si>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</si>
  <si>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</si>
  <si>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</si>
  <si>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</si>
  <si>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</si>
  <si>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</si>
  <si>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</si>
  <si>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</si>
  <si>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</si>
  <si>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</si>
  <si>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</si>
  <si>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</si>
  <si>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</si>
  <si>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</si>
  <si>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</si>
  <si>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</si>
  <si>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</si>
  <si>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</si>
  <si>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</si>
  <si>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</si>
  <si>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</si>
  <si>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</si>
  <si>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</si>
  <si>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</si>
  <si>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</si>
  <si>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</si>
  <si>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</si>
  <si>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</si>
  <si>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</si>
  <si>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</si>
  <si>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</si>
  <si>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</si>
  <si>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</si>
  <si>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</si>
  <si>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</si>
  <si>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</si>
  <si>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</si>
  <si>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</si>
  <si>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</si>
  <si>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</si>
  <si>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</si>
  <si>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</si>
  <si>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</si>
  <si>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</si>
  <si>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</si>
  <si>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</si>
  <si>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</si>
  <si>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</si>
  <si>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</si>
  <si>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</si>
  <si>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</si>
  <si>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</si>
  <si>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</si>
  <si>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</si>
  <si>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</si>
  <si>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</si>
  <si>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</si>
  <si>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</si>
  <si>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</si>
  <si>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</si>
  <si>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</si>
  <si>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</si>
  <si>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</si>
  <si>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</si>
  <si>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</si>
  <si>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</si>
  <si>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</si>
  <si>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</si>
  <si>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</si>
  <si>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</si>
  <si>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</si>
  <si>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</si>
  <si>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</si>
  <si>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</si>
  <si>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</si>
  <si>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</si>
  <si>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</si>
  <si>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</si>
  <si>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</si>
  <si>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</si>
  <si>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</si>
  <si>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</si>
  <si>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</si>
  <si>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</si>
  <si>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</si>
  <si>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</si>
  <si>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</si>
  <si>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</si>
  <si>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</si>
  <si>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</si>
  <si>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</si>
  <si>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</si>
  <si>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</si>
  <si>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</si>
  <si>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</si>
  <si>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</si>
  <si>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</si>
  <si>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</si>
  <si>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</si>
  <si>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</si>
  <si>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</si>
  <si>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</si>
  <si>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</si>
  <si>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</si>
  <si>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</si>
  <si>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</si>
  <si>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</si>
  <si>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</si>
  <si>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</si>
  <si>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</si>
  <si>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</si>
  <si>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</si>
  <si>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</si>
  <si>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</si>
  <si>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</si>
  <si>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</si>
  <si>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</si>
  <si>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</si>
  <si>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</si>
  <si>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</si>
  <si>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</si>
  <si>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</si>
  <si>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</si>
  <si>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</si>
  <si>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</si>
  <si>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</si>
  <si>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</si>
  <si>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</si>
  <si>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</si>
  <si>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</si>
  <si>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</si>
  <si>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</si>
  <si>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</si>
  <si>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</si>
  <si>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</si>
  <si>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</si>
  <si>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</si>
  <si>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</si>
  <si>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</si>
  <si>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</si>
  <si>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</si>
  <si>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</si>
  <si>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</si>
  <si>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</si>
  <si>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</si>
  <si>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</si>
  <si>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</si>
  <si>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</si>
  <si>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</si>
  <si>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</si>
  <si>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</si>
  <si>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</si>
  <si>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</si>
  <si>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</si>
  <si>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</si>
  <si>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</si>
  <si>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</si>
  <si>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</si>
  <si>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</si>
  <si>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</si>
  <si>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</si>
  <si>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</si>
  <si>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</si>
  <si>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</si>
  <si>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</si>
  <si>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</si>
  <si>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</si>
  <si>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</si>
  <si>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</si>
  <si>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</si>
  <si>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</si>
  <si>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</si>
  <si>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</si>
  <si>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</si>
  <si>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</si>
  <si>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</si>
  <si>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</si>
  <si>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</si>
  <si>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</si>
  <si>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</si>
  <si>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</si>
  <si>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</si>
  <si>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</si>
  <si>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</si>
  <si>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</si>
  <si>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</si>
  <si>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</si>
  <si>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</si>
  <si>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</si>
  <si>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</si>
  <si>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</si>
  <si>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</si>
  <si>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</si>
  <si>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</si>
  <si>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</si>
  <si>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</si>
  <si>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</si>
  <si>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</si>
  <si>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</si>
  <si>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</si>
  <si>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</si>
  <si>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</si>
  <si>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</si>
  <si>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</si>
  <si>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</si>
  <si>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</si>
  <si>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</si>
  <si>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</si>
  <si>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</si>
  <si>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</si>
  <si>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</si>
  <si>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</si>
  <si>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</si>
  <si>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</si>
  <si>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</si>
  <si>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</si>
  <si>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</si>
  <si>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</si>
  <si>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</si>
  <si>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</si>
  <si>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</si>
  <si>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</si>
  <si>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</si>
  <si>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</si>
  <si>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</si>
  <si>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</si>
  <si>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</si>
  <si>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</si>
  <si>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</si>
  <si>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</si>
  <si>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</si>
  <si>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</si>
  <si>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</si>
  <si>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</si>
  <si>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</si>
  <si>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</si>
  <si>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</si>
  <si>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</si>
  <si>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</si>
  <si>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</si>
  <si>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</si>
  <si>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</si>
  <si>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</si>
  <si>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</si>
  <si>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</si>
  <si>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</si>
  <si>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</si>
  <si>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</si>
  <si>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</si>
  <si>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</si>
  <si>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</si>
  <si>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</si>
  <si>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</si>
  <si>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</si>
  <si>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</si>
  <si>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</si>
  <si>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</si>
  <si>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</si>
  <si>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</si>
  <si>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</si>
  <si>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</si>
  <si>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</si>
  <si>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</si>
  <si>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</si>
  <si>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</si>
  <si>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</si>
  <si>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</si>
  <si>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</si>
  <si>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</si>
  <si>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</si>
  <si>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</si>
  <si>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</si>
  <si>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</si>
  <si>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</si>
  <si>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</si>
  <si>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</si>
  <si>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</si>
  <si>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</si>
  <si>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</si>
  <si>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</si>
  <si>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</si>
  <si>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</si>
  <si>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</si>
  <si>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</si>
  <si>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</si>
  <si>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</si>
  <si>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</si>
  <si>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</si>
  <si>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</si>
  <si>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</si>
  <si>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</si>
  <si>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</si>
  <si>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</si>
  <si>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</si>
  <si>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</si>
  <si>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</si>
  <si>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</si>
  <si>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</si>
  <si>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</si>
  <si>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</si>
  <si>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</si>
  <si>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</si>
  <si>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</si>
  <si>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</si>
  <si>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</si>
  <si>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</si>
  <si>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</si>
  <si>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</si>
  <si>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</si>
  <si>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</si>
  <si>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</si>
  <si>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</si>
  <si>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</si>
  <si>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</si>
  <si>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</si>
  <si>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</si>
  <si>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</si>
  <si>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</si>
  <si>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</si>
  <si>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</si>
  <si>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</si>
  <si>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</si>
  <si>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</si>
  <si>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</si>
  <si>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</si>
  <si>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</si>
  <si>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</si>
  <si>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</si>
  <si>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</si>
  <si>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</si>
  <si>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</si>
  <si>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</si>
  <si>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</si>
  <si>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</si>
  <si>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</si>
  <si>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</si>
  <si>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</si>
  <si>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</si>
  <si>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</si>
  <si>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</si>
  <si>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</si>
  <si>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</si>
  <si>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</si>
  <si>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</si>
  <si>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</si>
  <si>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</si>
  <si>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</si>
  <si>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</si>
  <si>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</si>
  <si>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</si>
  <si>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</si>
  <si>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</si>
  <si>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</si>
  <si>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</si>
  <si>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</si>
  <si>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</si>
  <si>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</si>
  <si>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</si>
  <si>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</si>
  <si>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</si>
  <si>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</si>
  <si>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</si>
  <si>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</si>
  <si>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</si>
  <si>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</si>
  <si>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</si>
  <si>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</si>
  <si>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</si>
  <si>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</si>
  <si>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</si>
  <si>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</si>
  <si>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</si>
  <si>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</si>
  <si>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</si>
  <si>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</si>
  <si>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</si>
  <si>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</si>
  <si>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</si>
  <si>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</si>
  <si>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</si>
  <si>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</si>
  <si>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</si>
  <si>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</si>
  <si>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</si>
  <si>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</si>
  <si>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</si>
  <si>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</si>
  <si>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</si>
  <si>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</si>
  <si>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</si>
  <si>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</si>
  <si>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</si>
  <si>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</si>
  <si>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</si>
  <si>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</si>
  <si>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</si>
  <si>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</si>
  <si>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</si>
  <si>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</si>
  <si>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</si>
  <si>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</si>
  <si>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</si>
  <si>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</si>
  <si>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</si>
  <si>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</si>
  <si>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</si>
  <si>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</si>
  <si>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</si>
  <si>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</si>
  <si>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</si>
  <si>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</si>
  <si>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</si>
  <si>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</si>
  <si>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</si>
  <si>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</si>
  <si>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</si>
  <si>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</si>
  <si>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</si>
  <si>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</si>
  <si>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</si>
  <si>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</si>
  <si>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</si>
  <si>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</si>
  <si>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</si>
  <si>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</si>
  <si>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</si>
  <si>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</si>
  <si>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</si>
  <si>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</si>
  <si>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</si>
  <si>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</si>
  <si>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</si>
  <si>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</si>
  <si>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</si>
  <si>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</si>
  <si>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</si>
  <si>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</si>
  <si>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</si>
  <si>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</si>
  <si>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</si>
  <si>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</si>
  <si>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</si>
  <si>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</si>
  <si>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</si>
  <si>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</si>
  <si>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</si>
  <si>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</si>
  <si>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</si>
  <si>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</si>
  <si>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</si>
  <si>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</si>
  <si>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</si>
  <si>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</si>
  <si>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</si>
  <si>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</si>
  <si>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</si>
  <si>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</si>
  <si>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</si>
  <si>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</si>
  <si>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</si>
  <si>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</si>
  <si>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</si>
  <si>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</si>
  <si>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</si>
  <si>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</si>
  <si>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</si>
  <si>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</si>
  <si>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</si>
  <si>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</si>
  <si>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</si>
  <si>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</si>
  <si>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</si>
  <si>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</si>
  <si>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</si>
  <si>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</si>
  <si>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</si>
  <si>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</si>
  <si>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</si>
  <si>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</si>
  <si>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</si>
  <si>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</si>
  <si>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</si>
  <si>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</si>
  <si>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</si>
  <si>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</si>
  <si>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</si>
  <si>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</si>
  <si>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</si>
  <si>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</si>
  <si>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</si>
  <si>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</si>
  <si>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</si>
  <si>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</si>
  <si>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</si>
  <si>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</si>
  <si>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</si>
  <si>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</si>
  <si>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</si>
  <si>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</si>
  <si>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</si>
  <si>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</si>
  <si>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</si>
  <si>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</si>
  <si>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</si>
  <si>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</si>
  <si>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</si>
  <si>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</si>
  <si>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</si>
  <si>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</si>
  <si>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</si>
  <si>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</si>
  <si>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</si>
  <si>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</si>
  <si>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</si>
  <si>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</si>
  <si>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</si>
  <si>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</si>
  <si>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</si>
  <si>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</si>
  <si>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</si>
  <si>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</si>
  <si>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</si>
  <si>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</si>
  <si>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</si>
  <si>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</si>
  <si>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</si>
  <si>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</si>
  <si>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</si>
  <si>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</si>
  <si>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</si>
  <si>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</si>
  <si>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</si>
  <si>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</si>
  <si>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</si>
  <si>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</si>
  <si>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</si>
  <si>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</si>
  <si>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</si>
  <si>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</si>
  <si>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</si>
  <si>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</si>
  <si>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</si>
  <si>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</si>
  <si>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</si>
  <si>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</si>
  <si>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</si>
  <si>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</si>
  <si>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</si>
  <si>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</si>
  <si>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</si>
  <si>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</si>
  <si>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</si>
  <si>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</si>
  <si>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</si>
  <si>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</si>
  <si>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</si>
  <si>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</si>
  <si>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</si>
  <si>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</si>
  <si>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</si>
  <si>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</si>
  <si>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</si>
  <si>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</si>
  <si>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</si>
  <si>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</si>
  <si>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</si>
  <si>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</si>
  <si>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</si>
  <si>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</si>
  <si>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</si>
  <si>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</si>
  <si>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</si>
  <si>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</si>
  <si>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</si>
  <si>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</si>
  <si>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</si>
  <si>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</si>
  <si>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</si>
  <si>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</si>
  <si>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</si>
  <si>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</si>
  <si>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</si>
  <si>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</si>
  <si>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</si>
  <si>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</si>
  <si>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</si>
  <si>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</si>
  <si>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</si>
  <si>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</si>
  <si>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</si>
  <si>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</si>
  <si>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</si>
  <si>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</si>
  <si>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</si>
  <si>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</si>
  <si>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</si>
  <si>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</si>
  <si>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</si>
  <si>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</si>
  <si>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</si>
  <si>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</si>
  <si>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</si>
  <si>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</si>
  <si>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</si>
  <si>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</si>
  <si>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</si>
  <si>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</si>
  <si>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</si>
  <si>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</si>
  <si>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</si>
  <si>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</si>
  <si>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</si>
  <si>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</si>
  <si>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</si>
  <si>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</si>
  <si>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</si>
  <si>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</si>
  <si>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</si>
  <si>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</si>
  <si>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</si>
  <si>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</si>
  <si>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</si>
  <si>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</si>
  <si>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</si>
  <si>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</si>
  <si>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</si>
  <si>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</si>
  <si>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</si>
  <si>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</si>
  <si>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</si>
  <si>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</si>
  <si>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</si>
  <si>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</si>
  <si>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</si>
  <si>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</si>
  <si>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</si>
  <si>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</si>
  <si>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</si>
  <si>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</si>
  <si>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</si>
  <si>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</si>
  <si>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</si>
  <si>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</si>
  <si>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</si>
  <si>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</si>
  <si>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</si>
  <si>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</si>
  <si>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</si>
  <si>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</si>
  <si>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</si>
  <si>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</si>
  <si>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</si>
  <si>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</si>
  <si>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</si>
  <si>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</si>
  <si>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</si>
  <si>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</si>
  <si>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</si>
  <si>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</si>
  <si>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</si>
  <si>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</si>
  <si>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</si>
  <si>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</si>
  <si>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</si>
  <si>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</si>
  <si>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</si>
  <si>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</si>
  <si>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</si>
  <si>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</si>
  <si>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</si>
  <si>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</si>
  <si>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</si>
  <si>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</si>
  <si>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</si>
  <si>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</si>
  <si>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</si>
  <si>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</si>
  <si>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</si>
  <si>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</si>
  <si>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</si>
  <si>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</si>
  <si>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</si>
  <si>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</si>
  <si>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</si>
  <si>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</si>
  <si>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</si>
  <si>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</si>
  <si>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</si>
  <si>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</si>
  <si>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</si>
  <si>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</si>
  <si>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</si>
  <si>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</si>
  <si>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</si>
  <si>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</si>
  <si>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</si>
  <si>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</si>
  <si>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</si>
  <si>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</si>
  <si>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</si>
  <si>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</si>
  <si>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</si>
  <si>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</si>
  <si>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</si>
  <si>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</si>
  <si>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</si>
  <si>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</si>
  <si>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</si>
  <si>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</si>
  <si>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</si>
  <si>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</si>
  <si>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</si>
  <si>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</si>
  <si>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</si>
  <si>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</si>
  <si>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</si>
  <si>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</si>
  <si>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</si>
  <si>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</si>
  <si>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</si>
  <si>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</si>
  <si>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</si>
  <si>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</si>
  <si>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</si>
  <si>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</si>
  <si>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</si>
  <si>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</si>
  <si>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</si>
  <si>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</si>
  <si>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</si>
  <si>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</si>
  <si>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</si>
  <si>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</si>
  <si>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</si>
  <si>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</si>
  <si>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</si>
  <si>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</si>
  <si>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</si>
  <si>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</si>
  <si>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</si>
  <si>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</si>
  <si>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</si>
  <si>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</si>
  <si>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</si>
  <si>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</si>
  <si>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</si>
  <si>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</si>
  <si>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</si>
  <si>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</si>
  <si>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</si>
  <si>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</si>
  <si>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</si>
  <si>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</si>
  <si>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</si>
  <si>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</si>
  <si>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</si>
  <si>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</si>
  <si>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</si>
  <si>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</si>
  <si>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</si>
  <si>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</si>
  <si>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</si>
  <si>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</si>
  <si>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</si>
  <si>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</si>
  <si>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</si>
  <si>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</si>
  <si>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</si>
  <si>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</si>
  <si>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</si>
  <si>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</si>
  <si>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</si>
  <si>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</si>
  <si>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</si>
  <si>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</si>
  <si>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</si>
  <si>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</si>
  <si>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</si>
  <si>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</si>
  <si>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</si>
  <si>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</si>
  <si>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</si>
  <si>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</si>
  <si>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</si>
  <si>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</si>
  <si>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</si>
  <si>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</si>
  <si>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</si>
  <si>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</si>
  <si>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</si>
  <si>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</si>
  <si>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</si>
  <si>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</si>
  <si>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</si>
  <si>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</si>
  <si>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</si>
  <si>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</si>
  <si>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</si>
  <si>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</si>
  <si>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</si>
  <si>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</si>
  <si>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</si>
  <si>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</si>
  <si>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</si>
  <si>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</si>
  <si>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</si>
  <si>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</si>
  <si>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</si>
  <si>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</si>
  <si>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</si>
  <si>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</si>
  <si>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</si>
  <si>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</si>
  <si>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</si>
  <si>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</si>
  <si>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</si>
  <si>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</si>
  <si>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</si>
  <si>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</si>
  <si>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</si>
  <si>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</si>
  <si>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</si>
  <si>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</si>
  <si>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</si>
  <si>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</si>
  <si>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</si>
  <si>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</si>
  <si>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</si>
  <si>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</si>
  <si>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</si>
  <si>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</si>
  <si>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</si>
  <si>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</si>
  <si>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</si>
  <si>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</si>
  <si>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</si>
  <si>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</si>
  <si>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</si>
  <si>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</si>
  <si>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</si>
  <si>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</si>
  <si>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</si>
  <si>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</si>
  <si>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</si>
  <si>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</si>
  <si>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</si>
  <si>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</si>
  <si>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</si>
  <si>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</si>
  <si>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</si>
  <si>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</si>
  <si>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</si>
  <si>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</si>
  <si>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</si>
  <si>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</si>
  <si>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</si>
  <si>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</si>
  <si>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</si>
  <si>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</si>
  <si>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</si>
  <si>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</si>
  <si>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</si>
  <si>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</si>
  <si>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</si>
  <si>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</si>
  <si>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</si>
  <si>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</si>
  <si>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</si>
  <si>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</si>
  <si>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</si>
  <si>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</si>
  <si>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</si>
  <si>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</si>
  <si>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</si>
  <si>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</si>
  <si>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</si>
  <si>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</si>
  <si>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</si>
  <si>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</si>
  <si>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</si>
  <si>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</si>
  <si>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</si>
  <si>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</si>
  <si>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</si>
  <si>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</si>
  <si>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</si>
  <si>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</si>
  <si>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</si>
  <si>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</si>
  <si>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</si>
  <si>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</si>
  <si>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</si>
  <si>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</si>
  <si>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</si>
  <si>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</si>
  <si>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</si>
  <si>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</si>
  <si>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</si>
  <si>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</si>
  <si>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</si>
  <si>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</si>
  <si>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</si>
  <si>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</si>
  <si>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</si>
  <si>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</si>
  <si>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</si>
  <si>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</si>
  <si>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</si>
  <si>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</si>
  <si>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</si>
  <si>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</si>
  <si>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</si>
  <si>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</si>
  <si>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</si>
  <si>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</si>
  <si>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</si>
  <si>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</si>
  <si>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</si>
  <si>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</si>
  <si>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</si>
  <si>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</si>
  <si>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</si>
  <si>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</si>
  <si>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</si>
  <si>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</si>
  <si>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</si>
  <si>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</si>
  <si>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</si>
  <si>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</si>
  <si>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</si>
  <si>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</si>
  <si>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</si>
  <si>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</si>
  <si>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</si>
  <si>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</si>
  <si>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</si>
  <si>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</si>
  <si>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</si>
  <si>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</si>
  <si>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</si>
  <si>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</si>
  <si>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</si>
  <si>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</si>
  <si>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</si>
  <si>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</si>
  <si>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</si>
  <si>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</si>
  <si>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</si>
  <si>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</si>
  <si>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</si>
  <si>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</si>
  <si>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</si>
  <si>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</si>
  <si>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</si>
  <si>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</si>
  <si>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</si>
  <si>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</si>
  <si>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</si>
  <si>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</si>
  <si>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</si>
  <si>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</si>
  <si>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</si>
  <si>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</si>
  <si>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</si>
  <si>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</si>
  <si>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</si>
  <si>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</si>
  <si>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</si>
  <si>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</si>
  <si>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</si>
  <si>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</si>
  <si>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</si>
  <si>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</si>
  <si>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</si>
  <si>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</si>
  <si>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</si>
  <si>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</si>
  <si>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</si>
  <si>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</si>
  <si>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</si>
  <si>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</si>
  <si>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</si>
  <si>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</si>
  <si>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</si>
  <si>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</si>
  <si>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</si>
  <si>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</si>
  <si>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</si>
  <si>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</si>
  <si>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</si>
  <si>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</si>
  <si>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</si>
  <si>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</si>
  <si>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</si>
  <si>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</si>
  <si>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</si>
  <si>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</si>
  <si>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</si>
  <si>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</si>
  <si>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</si>
  <si>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</si>
  <si>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</si>
  <si>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</si>
  <si>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</si>
  <si>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</si>
  <si>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</si>
  <si>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</si>
  <si>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</si>
  <si>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</si>
  <si>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</si>
  <si>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</si>
  <si>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</si>
  <si>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</si>
  <si>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</si>
  <si>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</si>
  <si>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</si>
  <si>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</si>
  <si>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</si>
  <si>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</si>
  <si>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</si>
  <si>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</si>
  <si>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</si>
  <si>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</si>
  <si>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</si>
  <si>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</si>
  <si>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</si>
  <si>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</si>
  <si>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</si>
  <si>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</si>
  <si>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</si>
  <si>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</si>
  <si>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</si>
  <si>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</si>
  <si>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</si>
  <si>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</si>
  <si>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</si>
  <si>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</si>
  <si>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</si>
  <si>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</si>
  <si>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</si>
  <si>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</si>
  <si>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</si>
  <si>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</si>
  <si>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</si>
  <si>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</si>
  <si>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</si>
  <si>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</si>
  <si>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</si>
  <si>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</si>
  <si>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</si>
  <si>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</si>
  <si>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</si>
  <si>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</si>
  <si>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</si>
  <si>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</si>
  <si>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</si>
  <si>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</si>
  <si>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</si>
  <si>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</si>
  <si>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</si>
  <si>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</si>
  <si>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</si>
  <si>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</si>
  <si>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</si>
  <si>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</si>
  <si>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</si>
  <si>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</si>
  <si>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</si>
  <si>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</si>
  <si>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</si>
  <si>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</si>
  <si>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</si>
  <si>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</si>
  <si>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</si>
  <si>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</si>
  <si>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</si>
  <si>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</si>
  <si>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</si>
  <si>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</si>
  <si>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</si>
  <si>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</si>
  <si>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</si>
  <si>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</si>
  <si>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</si>
  <si>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</si>
  <si>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</si>
  <si>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</si>
  <si>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</si>
  <si>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</si>
  <si>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</si>
  <si>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</si>
  <si>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</si>
  <si>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</si>
  <si>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</si>
  <si>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</si>
  <si>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</si>
  <si>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</si>
  <si>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</si>
  <si>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</si>
  <si>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</si>
  <si>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</si>
  <si>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</si>
  <si>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</si>
  <si>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</si>
  <si>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</si>
  <si>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</si>
  <si>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</si>
  <si>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</si>
  <si>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</si>
  <si>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</si>
  <si>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</si>
  <si>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</si>
  <si>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</si>
  <si>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</si>
  <si>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</si>
  <si>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</si>
  <si>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</si>
  <si>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</si>
  <si>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</si>
  <si>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</si>
  <si>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</si>
  <si>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</si>
  <si>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</si>
  <si>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</si>
  <si>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</si>
  <si>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</si>
  <si>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</si>
  <si>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</si>
  <si>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</si>
  <si>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</si>
  <si>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</si>
  <si>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</si>
  <si>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</si>
  <si>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</si>
  <si>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</si>
  <si>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</si>
  <si>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</si>
  <si>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</si>
  <si>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</si>
  <si>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</si>
  <si>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</si>
  <si>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</si>
  <si>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</si>
  <si>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</si>
  <si>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</si>
  <si>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</si>
  <si>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</si>
  <si>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</si>
  <si>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</si>
  <si>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</si>
  <si>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</si>
  <si>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</si>
  <si>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</si>
  <si>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</si>
  <si>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</si>
  <si>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</si>
  <si>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</si>
  <si>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</si>
  <si>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</si>
  <si>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</si>
  <si>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</si>
  <si>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</si>
  <si>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</si>
  <si>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</si>
  <si>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</si>
  <si>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</si>
  <si>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</si>
  <si>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</si>
  <si>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</si>
  <si>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</si>
  <si>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</si>
  <si>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</si>
  <si>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</si>
  <si>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</si>
  <si>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</si>
  <si>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</si>
  <si>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</si>
  <si>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</si>
  <si>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</si>
  <si>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</si>
  <si>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</si>
  <si>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</si>
  <si>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</si>
  <si>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</si>
  <si>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</si>
  <si>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</si>
  <si>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</si>
  <si>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</si>
  <si>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</si>
  <si>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</si>
  <si>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</si>
  <si>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</si>
  <si>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</si>
  <si>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</si>
  <si>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</si>
  <si>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</si>
  <si>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</si>
  <si>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</si>
  <si>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</si>
  <si>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</si>
  <si>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</si>
  <si>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</si>
  <si>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</si>
  <si>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</si>
  <si>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</si>
  <si>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</si>
  <si>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</si>
  <si>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</si>
  <si>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</si>
  <si>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</si>
  <si>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</si>
  <si>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</si>
  <si>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</si>
  <si>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</si>
  <si>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</si>
  <si>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</si>
  <si>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</si>
  <si>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</si>
  <si>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</si>
  <si>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</si>
  <si>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</si>
  <si>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</si>
  <si>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</si>
  <si>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</si>
  <si>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</si>
  <si>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</si>
  <si>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</si>
  <si>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</si>
  <si>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</si>
  <si>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</si>
  <si>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</si>
  <si>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</si>
  <si>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</si>
  <si>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</si>
  <si>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</si>
  <si>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</si>
  <si>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</si>
  <si>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</si>
  <si>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</si>
  <si>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</si>
  <si>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</si>
  <si>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</si>
  <si>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</si>
  <si>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</si>
  <si>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</si>
  <si>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</si>
  <si>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</si>
  <si>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</si>
  <si>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</si>
  <si>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</si>
  <si>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</si>
  <si>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</si>
  <si>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</si>
  <si>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</si>
  <si>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</si>
  <si>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</si>
  <si>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</si>
  <si>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</si>
  <si>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</si>
  <si>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</si>
  <si>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</si>
  <si>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</si>
  <si>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</si>
  <si>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</si>
  <si>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</si>
  <si>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</si>
  <si>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</si>
  <si>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</si>
  <si>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</si>
  <si>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</si>
  <si>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</si>
  <si>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</si>
  <si>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</si>
  <si>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</si>
  <si>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</si>
  <si>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</si>
  <si>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</si>
  <si>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</si>
  <si>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</si>
  <si>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</si>
  <si>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</si>
  <si>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</si>
  <si>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</si>
  <si>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</si>
  <si>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</si>
  <si>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</si>
  <si>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</si>
  <si>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</si>
  <si>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</si>
  <si>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</si>
  <si>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</si>
  <si>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</si>
  <si>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</si>
  <si>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</si>
  <si>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</si>
  <si>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</si>
  <si>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</si>
  <si>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</si>
  <si>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</si>
  <si>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</si>
  <si>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</si>
  <si>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</si>
  <si>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</si>
  <si>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</si>
  <si>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</si>
  <si>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</si>
  <si>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</si>
  <si>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</si>
  <si>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</si>
  <si>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</si>
  <si>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</si>
  <si>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</si>
  <si>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</si>
  <si>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</si>
  <si>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</si>
  <si>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</si>
  <si>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</si>
  <si>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</si>
  <si>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</si>
  <si>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</si>
  <si>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</si>
  <si>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</si>
  <si>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</si>
  <si>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</si>
  <si>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</si>
  <si>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</si>
  <si>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</si>
  <si>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</si>
  <si>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</si>
  <si>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</si>
  <si>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</si>
  <si>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</si>
  <si>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</si>
  <si>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</si>
  <si>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</si>
  <si>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</si>
  <si>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</si>
  <si>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</si>
  <si>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</si>
  <si>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</si>
  <si>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</si>
  <si>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</si>
  <si>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</si>
  <si>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</si>
  <si>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</si>
  <si>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</si>
  <si>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</si>
  <si>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</si>
  <si>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</si>
  <si>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</si>
  <si>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</si>
  <si>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</si>
  <si>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</si>
  <si>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</si>
  <si>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</si>
  <si>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</si>
  <si>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</si>
  <si>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</si>
  <si>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</si>
  <si>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</si>
  <si>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</si>
  <si>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</si>
  <si>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</si>
  <si>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</si>
  <si>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</si>
  <si>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</si>
  <si>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</si>
  <si>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</si>
  <si>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</si>
  <si>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</si>
  <si>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</si>
  <si>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</si>
  <si>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</si>
  <si>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</si>
  <si>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</si>
  <si>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</si>
  <si>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</si>
  <si>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</si>
  <si>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</si>
  <si>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</si>
  <si>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</si>
  <si>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</si>
  <si>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</si>
  <si>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</si>
  <si>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</si>
  <si>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</si>
  <si>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</si>
  <si>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</si>
  <si>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</si>
  <si>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</si>
  <si>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</si>
  <si>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</si>
  <si>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</si>
  <si>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</si>
  <si>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</si>
  <si>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</si>
  <si>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</si>
  <si>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</si>
  <si>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</si>
  <si>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</si>
  <si>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</si>
  <si>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</si>
  <si>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</si>
  <si>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</si>
  <si>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</si>
  <si>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</si>
  <si>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</si>
  <si>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</si>
  <si>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</si>
  <si>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</si>
  <si>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</si>
  <si>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</si>
  <si>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</si>
  <si>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</si>
  <si>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</si>
  <si>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</si>
  <si>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</si>
  <si>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</si>
  <si>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</si>
  <si>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</si>
  <si>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</si>
  <si>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</si>
  <si>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</si>
  <si>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</si>
  <si>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</si>
  <si>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</si>
  <si>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</si>
  <si>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</si>
  <si>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</si>
  <si>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</si>
  <si>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</si>
  <si>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</si>
  <si>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</si>
  <si>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</si>
  <si>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</si>
  <si>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</si>
  <si>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</si>
  <si>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</si>
  <si>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</si>
  <si>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</si>
  <si>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</si>
  <si>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</si>
  <si>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</si>
  <si>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</si>
  <si>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</si>
  <si>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</si>
  <si>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</si>
  <si>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</si>
  <si>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</si>
  <si>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</si>
  <si>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</si>
  <si>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</si>
  <si>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</si>
  <si>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</si>
  <si>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</si>
  <si>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</si>
  <si>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</si>
  <si>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</si>
  <si>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</si>
  <si>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</si>
  <si>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</si>
  <si>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</si>
  <si>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</si>
  <si>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</si>
  <si>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</si>
  <si>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</si>
  <si>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</si>
  <si>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</si>
  <si>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</si>
  <si>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</si>
  <si>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</si>
  <si>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</si>
  <si>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</si>
  <si>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</si>
  <si>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</si>
  <si>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</si>
  <si>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</si>
  <si>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</si>
  <si>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</si>
  <si>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</si>
  <si>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</si>
  <si>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</si>
  <si>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</si>
  <si>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</si>
  <si>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</si>
  <si>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</si>
  <si>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</si>
  <si>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</si>
  <si>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</si>
  <si>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</si>
  <si>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</si>
  <si>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</si>
  <si>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</si>
  <si>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</si>
  <si>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</si>
  <si>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</si>
  <si>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</si>
  <si>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</si>
  <si>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</si>
  <si>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</si>
  <si>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</si>
  <si>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</si>
  <si>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</si>
  <si>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</si>
  <si>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</si>
  <si>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</si>
  <si>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</si>
  <si>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</si>
  <si>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</si>
  <si>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</si>
  <si>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</si>
  <si>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</si>
  <si>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</si>
  <si>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</si>
  <si>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</si>
  <si>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</si>
  <si>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</si>
  <si>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</si>
  <si>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</si>
  <si>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</si>
  <si>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</si>
  <si>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</si>
  <si>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</si>
  <si>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</si>
  <si>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</si>
  <si>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</si>
  <si>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</si>
  <si>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</si>
  <si>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</si>
  <si>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</si>
  <si>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</si>
  <si>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</si>
  <si>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</si>
  <si>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</si>
  <si>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</si>
  <si>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</si>
  <si>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</si>
  <si>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</si>
  <si>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</si>
  <si>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</si>
  <si>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</si>
  <si>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</si>
  <si>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</si>
  <si>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</si>
  <si>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</si>
  <si>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</si>
  <si>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</si>
  <si>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</si>
  <si>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</si>
  <si>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</si>
  <si>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</si>
  <si>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</si>
  <si>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</si>
  <si>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</si>
  <si>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</si>
  <si>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</si>
  <si>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</si>
  <si>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</si>
  <si>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</si>
  <si>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</si>
  <si>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</si>
  <si>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</si>
  <si>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</si>
  <si>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</si>
  <si>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</si>
  <si>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</si>
  <si>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</si>
  <si>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</si>
  <si>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</si>
  <si>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</si>
  <si>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</si>
  <si>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</si>
  <si>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</si>
  <si>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</si>
  <si>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</si>
  <si>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</si>
  <si>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</si>
  <si>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</si>
  <si>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</si>
  <si>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</si>
  <si>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</si>
  <si>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</si>
  <si>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</si>
  <si>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</si>
  <si>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</si>
  <si>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</si>
  <si>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</si>
  <si>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</si>
  <si>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</si>
  <si>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</si>
  <si>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</si>
  <si>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</si>
  <si>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</si>
  <si>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</si>
  <si>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</si>
  <si>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</si>
  <si>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</si>
  <si>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</si>
  <si>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</si>
  <si>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</si>
  <si>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</si>
  <si>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</si>
  <si>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</si>
  <si>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</si>
  <si>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</si>
  <si>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</si>
  <si>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</si>
  <si>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</si>
  <si>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</si>
  <si>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</si>
  <si>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</si>
  <si>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</si>
  <si>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</si>
  <si>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</si>
  <si>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</si>
  <si>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</si>
  <si>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</si>
  <si>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</si>
  <si>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</si>
  <si>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</si>
  <si>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</si>
  <si>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</si>
  <si>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</si>
  <si>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</si>
  <si>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</si>
  <si>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</si>
  <si>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</si>
  <si>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</si>
  <si>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</si>
  <si>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</si>
  <si>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</si>
  <si>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</si>
  <si>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</si>
  <si>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</si>
  <si>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</si>
  <si>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</si>
  <si>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</si>
  <si>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</si>
  <si>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</si>
  <si>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</si>
  <si>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</si>
  <si>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</si>
  <si>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</si>
  <si>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</si>
  <si>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</si>
  <si>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</si>
  <si>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</si>
  <si>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</si>
  <si>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</si>
  <si>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</si>
  <si>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</si>
  <si>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</si>
  <si>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</si>
  <si>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</si>
  <si>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</si>
  <si>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</si>
  <si>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</si>
  <si>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</si>
  <si>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</si>
  <si>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</si>
  <si>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</si>
  <si>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</si>
  <si>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</si>
  <si>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</si>
  <si>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</si>
  <si>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</si>
  <si>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</si>
  <si>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</si>
  <si>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</si>
  <si>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</si>
  <si>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</si>
  <si>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</si>
  <si>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</si>
  <si>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</si>
  <si>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</si>
  <si>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</si>
  <si>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</si>
  <si>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</si>
  <si>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</si>
  <si>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</si>
  <si>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</si>
  <si>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</si>
  <si>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</si>
  <si>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</si>
  <si>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</si>
  <si>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</si>
  <si>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</si>
  <si>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</si>
  <si>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</si>
  <si>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</si>
  <si>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</si>
  <si>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</si>
  <si>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</si>
  <si>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</si>
  <si>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</si>
  <si>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</si>
  <si>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</si>
  <si>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</si>
  <si>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</si>
  <si>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</si>
  <si>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</si>
  <si>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</si>
  <si>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</si>
  <si>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</si>
  <si>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</si>
  <si>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</si>
  <si>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</si>
  <si>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</si>
  <si>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</si>
  <si>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</si>
  <si>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</si>
  <si>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</si>
  <si>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</si>
  <si>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</si>
  <si>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</si>
  <si>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</si>
  <si>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</si>
  <si>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</si>
  <si>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</si>
  <si>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</si>
  <si>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</si>
  <si>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</si>
  <si>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</si>
  <si>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</si>
  <si>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</si>
  <si>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</si>
  <si>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</si>
  <si>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</si>
  <si>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</si>
  <si>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</si>
  <si>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</si>
  <si>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</si>
  <si>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</si>
  <si>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</si>
  <si>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</si>
  <si>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</si>
  <si>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</si>
  <si>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</si>
  <si>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</si>
  <si>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</si>
  <si>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</si>
  <si>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</si>
  <si>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</si>
  <si>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</si>
  <si>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</si>
  <si>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</si>
  <si>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</si>
  <si>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</si>
  <si>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</si>
  <si>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</si>
  <si>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</si>
  <si>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</si>
  <si>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</si>
  <si>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</si>
  <si>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</si>
  <si>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</si>
  <si>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</si>
  <si>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</si>
  <si>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</si>
  <si>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</si>
  <si>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</si>
  <si>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</si>
  <si>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</si>
  <si>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</si>
  <si>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</si>
  <si>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</si>
  <si>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</si>
  <si>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</si>
  <si>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</si>
  <si>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</si>
  <si>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</si>
  <si>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</si>
  <si>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</si>
  <si>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</si>
  <si>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</si>
  <si>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</si>
  <si>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</si>
  <si>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</si>
  <si>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</si>
  <si>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</si>
  <si>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</si>
  <si>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</si>
  <si>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</si>
  <si>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</si>
  <si>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</si>
  <si>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</si>
  <si>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</si>
  <si>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</si>
  <si>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</si>
  <si>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</si>
  <si>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</si>
  <si>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</si>
  <si>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</si>
  <si>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</si>
  <si>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</si>
  <si>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</si>
  <si>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</si>
  <si>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</si>
  <si>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</si>
  <si>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</si>
  <si>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</si>
  <si>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</si>
  <si>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</si>
  <si>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</si>
  <si>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</si>
  <si>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</si>
  <si>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</si>
  <si>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</si>
  <si>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</si>
  <si>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</si>
  <si>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</si>
  <si>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</si>
  <si>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</si>
  <si>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</si>
  <si>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</si>
  <si>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</si>
  <si>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</si>
  <si>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</si>
  <si>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</si>
  <si>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</si>
  <si>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</si>
  <si>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</si>
  <si>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</si>
  <si>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</si>
  <si>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</si>
  <si>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</si>
  <si>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</si>
  <si>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</si>
  <si>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</si>
  <si>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</si>
  <si>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</si>
  <si>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</si>
  <si>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</si>
  <si>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</si>
  <si>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</si>
  <si>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</si>
  <si>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</si>
  <si>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</si>
  <si>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</si>
  <si>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</si>
  <si>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</si>
  <si>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</si>
  <si>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</si>
  <si>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</si>
  <si>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</si>
  <si>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</si>
  <si>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</si>
  <si>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</si>
  <si>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</si>
  <si>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</si>
  <si>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</si>
  <si>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</si>
  <si>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</si>
  <si>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</si>
  <si>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</si>
  <si>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</si>
  <si>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</si>
  <si>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</si>
  <si>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</si>
  <si>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</si>
  <si>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</si>
  <si>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</si>
  <si>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</si>
  <si>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</si>
  <si>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</si>
  <si>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</si>
  <si>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</si>
  <si>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</si>
  <si>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</si>
  <si>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</si>
  <si>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</si>
  <si>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</si>
  <si>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</si>
  <si>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</si>
  <si>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</si>
  <si>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</si>
  <si>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</si>
  <si>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</si>
  <si>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</si>
  <si>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</si>
  <si>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</si>
  <si>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</si>
  <si>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</si>
  <si>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</si>
  <si>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</si>
  <si>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</si>
  <si>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</si>
  <si>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</si>
  <si>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</si>
  <si>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</si>
  <si>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</si>
  <si>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</si>
  <si>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</si>
  <si>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</si>
  <si>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</si>
  <si>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</si>
  <si>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</si>
  <si>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</si>
  <si>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</si>
  <si>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</si>
  <si>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</si>
  <si>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</si>
  <si>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</si>
  <si>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</si>
  <si>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</si>
  <si>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</si>
  <si>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</si>
  <si>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</si>
  <si>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</si>
  <si>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</si>
  <si>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</si>
  <si>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</si>
  <si>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</si>
  <si>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</si>
  <si>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</si>
  <si>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</si>
  <si>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</si>
  <si>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</si>
  <si>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</si>
  <si>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</si>
  <si>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</si>
  <si>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</si>
  <si>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</si>
  <si>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</si>
  <si>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</si>
  <si>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</si>
  <si>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</si>
  <si>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</si>
  <si>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</si>
  <si>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</si>
  <si>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</si>
  <si>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</si>
  <si>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</si>
  <si>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</si>
  <si>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</si>
  <si>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</si>
  <si>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</si>
  <si>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</si>
  <si>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</si>
  <si>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</si>
  <si>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</si>
  <si>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</si>
  <si>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</si>
  <si>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</si>
  <si>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</si>
  <si>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</si>
  <si>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</si>
  <si>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</si>
  <si>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</si>
  <si>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</si>
  <si>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</si>
  <si>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</si>
  <si>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</si>
  <si>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</si>
  <si>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</si>
  <si>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</si>
  <si>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</si>
  <si>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</si>
  <si>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</si>
  <si>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</si>
  <si>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</si>
  <si>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</si>
  <si>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</si>
  <si>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</si>
  <si>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</si>
  <si>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</si>
  <si>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</si>
  <si>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</si>
  <si>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</si>
  <si>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</si>
  <si>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</si>
  <si>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</si>
  <si>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</si>
  <si>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</si>
  <si>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</si>
  <si>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</si>
  <si>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</si>
  <si>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</si>
  <si>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</si>
  <si>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</si>
  <si>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</si>
  <si>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</si>
  <si>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</si>
  <si>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</si>
  <si>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</si>
  <si>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</si>
  <si>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</si>
  <si>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</si>
  <si>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</si>
  <si>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</si>
  <si>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</si>
  <si>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</si>
  <si>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</si>
  <si>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</si>
  <si>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</si>
  <si>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</si>
  <si>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</si>
  <si>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</si>
  <si>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</si>
  <si>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</si>
  <si>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</si>
  <si>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</si>
  <si>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</si>
  <si>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</si>
  <si>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</si>
  <si>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</si>
  <si>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</si>
  <si>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</si>
  <si>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</si>
  <si>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</si>
  <si>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</si>
  <si>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</si>
  <si>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</si>
  <si>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</si>
  <si>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</si>
  <si>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</si>
  <si>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</si>
  <si>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</si>
  <si>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</si>
  <si>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</si>
  <si>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</si>
  <si>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</si>
  <si>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</si>
  <si>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</si>
  <si>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</si>
  <si>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</si>
  <si>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</si>
  <si>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</si>
  <si>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</si>
  <si>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</si>
  <si>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</si>
  <si>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</si>
  <si>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</si>
  <si>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</si>
  <si>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</si>
  <si>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</si>
  <si>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</si>
  <si>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</si>
  <si>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</si>
  <si>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</si>
  <si>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</si>
  <si>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</si>
  <si>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</si>
  <si>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</si>
  <si>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</si>
  <si>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</si>
  <si>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</si>
  <si>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</si>
  <si>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</si>
  <si>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</si>
  <si>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</si>
  <si>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</si>
  <si>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</si>
  <si>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</si>
  <si>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</si>
  <si>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</si>
  <si>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</si>
  <si>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</si>
  <si>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</si>
  <si>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</si>
  <si>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</si>
  <si>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</si>
  <si>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</si>
  <si>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</si>
  <si>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</si>
  <si>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</si>
  <si>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</si>
  <si>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</si>
  <si>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</si>
  <si>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</si>
  <si>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</si>
  <si>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</si>
  <si>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</si>
  <si>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</si>
  <si>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</si>
  <si>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</si>
  <si>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</si>
  <si>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</si>
  <si>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</si>
  <si>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</si>
  <si>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</si>
  <si>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</si>
  <si>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</si>
  <si>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</si>
  <si>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</si>
  <si>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</si>
  <si>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</si>
  <si>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</si>
  <si>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</si>
  <si>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</si>
  <si>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</si>
  <si>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</si>
  <si>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</si>
  <si>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</si>
  <si>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</si>
  <si>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</si>
  <si>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</si>
  <si>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</si>
  <si>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</si>
  <si>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</si>
  <si>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</si>
  <si>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</si>
  <si>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</si>
  <si>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</si>
  <si>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</si>
  <si>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</si>
  <si>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</si>
  <si>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</si>
  <si>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</si>
  <si>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</si>
  <si>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</si>
  <si>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</si>
  <si>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</si>
  <si>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</si>
  <si>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</si>
  <si>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</si>
  <si>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</si>
  <si>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</si>
  <si>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</si>
  <si>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</si>
  <si>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</si>
  <si>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</si>
  <si>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</si>
  <si>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</si>
  <si>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</si>
  <si>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</si>
  <si>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</si>
  <si>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</si>
  <si>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</si>
  <si>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</si>
  <si>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</si>
  <si>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</si>
  <si>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</si>
  <si>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</si>
  <si>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</si>
  <si>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</si>
  <si>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</si>
  <si>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</si>
  <si>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</si>
  <si>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</si>
  <si>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</si>
  <si>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</si>
  <si>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</si>
  <si>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</si>
  <si>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</si>
  <si>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</si>
  <si>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</si>
  <si>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</si>
  <si>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</si>
  <si>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</si>
  <si>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</si>
  <si>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</si>
  <si>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</si>
  <si>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</si>
  <si>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</si>
  <si>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</si>
  <si>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</si>
  <si>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</si>
  <si>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</si>
  <si>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</si>
  <si>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</si>
  <si>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</si>
  <si>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</si>
  <si>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</si>
  <si>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</si>
  <si>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</si>
  <si>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</si>
  <si>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</si>
  <si>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</si>
  <si>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</si>
  <si>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</si>
  <si>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</si>
  <si>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</si>
  <si>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</si>
  <si>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</si>
  <si>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</si>
  <si>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</si>
  <si>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</si>
  <si>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</si>
  <si>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</si>
  <si>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</si>
  <si>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</si>
  <si>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</si>
  <si>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</si>
  <si>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</si>
  <si>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</si>
  <si>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</si>
  <si>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</si>
  <si>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</si>
  <si>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</si>
  <si>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</si>
  <si>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</si>
  <si>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</si>
  <si>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</si>
  <si>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</si>
  <si>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</si>
  <si>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</si>
  <si>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</si>
  <si>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</si>
  <si>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</si>
  <si>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</si>
  <si>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</si>
  <si>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</si>
  <si>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</si>
  <si>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</si>
  <si>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</si>
  <si>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</si>
  <si>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</si>
  <si>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</si>
  <si>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</si>
  <si>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</si>
  <si>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</si>
  <si>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</si>
  <si>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</si>
  <si>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</si>
  <si>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</si>
  <si>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</si>
  <si>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</si>
  <si>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</si>
  <si>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</si>
  <si>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</si>
  <si>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</si>
  <si>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</si>
  <si>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</si>
  <si>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</si>
  <si>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</si>
  <si>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</si>
  <si>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</si>
  <si>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</si>
  <si>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</si>
  <si>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</si>
  <si>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</si>
  <si>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</si>
  <si>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</si>
  <si>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</si>
  <si>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</si>
  <si>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</si>
  <si>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</si>
  <si>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</si>
  <si>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</si>
  <si>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</si>
  <si>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</si>
  <si>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</si>
  <si>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</si>
  <si>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</si>
  <si>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</si>
  <si>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</si>
  <si>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</si>
  <si>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</si>
  <si>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</si>
  <si>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</si>
  <si>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</si>
  <si>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</si>
  <si>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</si>
  <si>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</si>
  <si>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</si>
  <si>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</si>
  <si>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</si>
  <si>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</si>
  <si>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</si>
  <si>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</si>
  <si>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</si>
  <si>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</si>
  <si>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</si>
  <si>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</si>
  <si>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</si>
  <si>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</si>
  <si>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</si>
  <si>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</si>
  <si>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</si>
  <si>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</si>
  <si>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</si>
  <si>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</si>
  <si>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</si>
  <si>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</si>
  <si>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</si>
  <si>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</si>
  <si>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</si>
  <si>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</si>
  <si>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</si>
  <si>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</si>
  <si>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</si>
  <si>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</si>
  <si>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</si>
  <si>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</si>
  <si>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</si>
  <si>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</si>
  <si>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</si>
  <si>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</si>
  <si>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</si>
  <si>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</si>
  <si>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</si>
  <si>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</si>
  <si>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</si>
  <si>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</si>
  <si>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</si>
  <si>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</si>
  <si>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</si>
  <si>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</si>
  <si>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</si>
  <si>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</si>
  <si>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</si>
  <si>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</si>
  <si>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</si>
  <si>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</si>
  <si>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</si>
  <si>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</si>
  <si>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</si>
  <si>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</si>
  <si>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</si>
  <si>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</si>
  <si>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</si>
  <si>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</si>
  <si>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</si>
  <si>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</si>
  <si>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</si>
  <si>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</si>
  <si>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</si>
  <si>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</si>
  <si>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</si>
  <si>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</si>
  <si>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</si>
  <si>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</si>
  <si>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</si>
  <si>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</si>
  <si>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</si>
  <si>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</si>
  <si>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</si>
  <si>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</si>
  <si>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</si>
  <si>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</si>
  <si>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</si>
  <si>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</si>
  <si>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</si>
  <si>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</si>
  <si>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</si>
  <si>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</si>
  <si>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</si>
  <si>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</si>
  <si>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</si>
  <si>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</si>
  <si>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</si>
  <si>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</si>
  <si>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</si>
  <si>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</si>
  <si>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</si>
  <si>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</si>
  <si>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</si>
  <si>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</si>
  <si>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</si>
  <si>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</si>
  <si>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</si>
  <si>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</si>
  <si>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</si>
  <si>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</si>
  <si>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</si>
  <si>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</si>
  <si>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</si>
  <si>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</si>
  <si>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</si>
  <si>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</si>
  <si>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</si>
  <si>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</si>
  <si>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</si>
  <si>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</si>
  <si>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</si>
  <si>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</si>
  <si>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</si>
  <si>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</si>
  <si>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</si>
  <si>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</si>
  <si>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</si>
  <si>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</si>
  <si>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</si>
  <si>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</si>
  <si>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</si>
  <si>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</si>
  <si>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</si>
  <si>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</si>
  <si>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</si>
  <si>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</si>
  <si>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</si>
  <si>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</si>
  <si>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</si>
  <si>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</si>
  <si>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</si>
  <si>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</si>
  <si>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</si>
  <si>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</si>
  <si>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</si>
  <si>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</si>
  <si>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</si>
  <si>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</si>
  <si>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</si>
  <si>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</si>
  <si>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</si>
  <si>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</si>
  <si>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</si>
  <si>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</si>
  <si>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</si>
  <si>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</si>
  <si>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</si>
  <si>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</si>
  <si>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</si>
  <si>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</si>
  <si>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</si>
  <si>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</si>
  <si>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</si>
  <si>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</si>
  <si>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</si>
  <si>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</si>
  <si>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</si>
  <si>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</si>
  <si>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</si>
  <si>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</si>
  <si>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</si>
  <si>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</si>
  <si>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</si>
  <si>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</si>
  <si>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</si>
  <si>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</si>
  <si>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</si>
  <si>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</si>
  <si>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</si>
  <si>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</si>
  <si>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</si>
  <si>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</si>
  <si>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</si>
  <si>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</si>
  <si>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</si>
  <si>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</si>
  <si>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</si>
  <si>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</si>
  <si>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</si>
  <si>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</si>
  <si>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</si>
  <si>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</si>
  <si>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</si>
  <si>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</si>
  <si>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</si>
  <si>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</si>
  <si>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</si>
  <si>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</si>
  <si>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</si>
  <si>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</si>
  <si>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</si>
  <si>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</si>
  <si>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</si>
  <si>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</si>
  <si>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</si>
  <si>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</si>
  <si>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</si>
  <si>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</si>
  <si>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</si>
  <si>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</si>
  <si>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</si>
  <si>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</si>
  <si>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</si>
  <si>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</si>
  <si>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</si>
  <si>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</si>
  <si>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</si>
  <si>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</si>
  <si>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</si>
  <si>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</si>
  <si>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</si>
  <si>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</si>
  <si>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</si>
  <si>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</si>
  <si>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</si>
  <si>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</si>
  <si>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</si>
  <si>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</si>
  <si>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</si>
  <si>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</si>
  <si>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</si>
  <si>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</si>
  <si>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</si>
  <si>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</si>
  <si>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</si>
  <si>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</si>
  <si>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</si>
  <si>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</si>
  <si>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</si>
  <si>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</si>
  <si>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</si>
  <si>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</si>
  <si>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</si>
  <si>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</si>
  <si>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</si>
  <si>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</si>
  <si>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</si>
  <si>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</si>
  <si>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</si>
  <si>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</si>
  <si>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</si>
  <si>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</si>
  <si>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</si>
  <si>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</si>
  <si>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</si>
  <si>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</si>
  <si>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</si>
  <si>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</si>
  <si>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</si>
  <si>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</si>
  <si>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</si>
  <si>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</si>
  <si>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</si>
  <si>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</si>
  <si>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</si>
  <si>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</si>
  <si>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</si>
  <si>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</si>
  <si>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</si>
  <si>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</si>
  <si>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</si>
  <si>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</si>
  <si>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</si>
  <si>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</si>
  <si>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</si>
  <si>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</si>
  <si>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</si>
  <si>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</si>
  <si>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</si>
  <si>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</si>
  <si>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</si>
  <si>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</si>
  <si>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</si>
  <si>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</si>
  <si>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</si>
  <si>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</si>
  <si>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</si>
  <si>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</si>
  <si>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</si>
  <si>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</si>
  <si>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</si>
  <si>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</si>
  <si>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</si>
  <si>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</si>
  <si>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</si>
  <si>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</si>
  <si>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</si>
  <si>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</si>
  <si>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</si>
  <si>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</si>
  <si>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</si>
  <si>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</si>
  <si>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</si>
  <si>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</si>
  <si>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</si>
  <si>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</si>
  <si>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</si>
  <si>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</si>
  <si>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</si>
  <si>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</si>
  <si>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</si>
  <si>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</si>
  <si>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</si>
  <si>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</si>
  <si>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</si>
  <si>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</si>
  <si>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</si>
  <si>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</si>
  <si>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</si>
  <si>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</si>
  <si>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</si>
  <si>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</si>
  <si>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</si>
  <si>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</si>
  <si>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</si>
  <si>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</si>
  <si>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</si>
  <si>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</si>
  <si>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</si>
  <si>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</si>
  <si>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</si>
  <si>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</si>
  <si>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</si>
  <si>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</si>
  <si>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</si>
  <si>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</si>
  <si>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</si>
  <si>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</si>
  <si>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</si>
  <si>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</si>
  <si>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</si>
  <si>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</si>
  <si>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</si>
  <si>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</si>
  <si>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</si>
  <si>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</si>
  <si>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</si>
  <si>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</si>
  <si>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</si>
  <si>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</si>
  <si>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</si>
  <si>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</si>
  <si>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</si>
  <si>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</si>
  <si>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</si>
  <si>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</si>
  <si>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</si>
  <si>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</si>
  <si>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</si>
  <si>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</si>
  <si>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</si>
  <si>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</si>
  <si>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</si>
  <si>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</si>
  <si>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</si>
  <si>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</si>
  <si>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</si>
  <si>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</si>
  <si>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</si>
  <si>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</si>
  <si>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</si>
  <si>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</si>
  <si>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</si>
  <si>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</si>
  <si>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</si>
  <si>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</si>
  <si>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</si>
  <si>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</si>
  <si>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</si>
  <si>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</si>
  <si>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</si>
  <si>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</si>
  <si>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</si>
  <si>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</si>
  <si>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</si>
  <si>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</si>
  <si>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</si>
  <si>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</si>
  <si>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</si>
  <si>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</si>
  <si>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</si>
  <si>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</si>
  <si>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</si>
  <si>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</si>
  <si>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</si>
  <si>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</si>
  <si>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</si>
  <si>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</si>
  <si>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</si>
  <si>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</si>
  <si>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</si>
  <si>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</si>
  <si>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</si>
  <si>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</si>
  <si>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</si>
  <si>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</si>
  <si>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</si>
  <si>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</si>
  <si>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</si>
  <si>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</si>
  <si>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</si>
  <si>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</si>
  <si>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</si>
  <si>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</si>
  <si>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</si>
  <si>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</si>
  <si>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</si>
  <si>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</si>
  <si>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</si>
  <si>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</si>
  <si>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</si>
  <si>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</si>
  <si>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</si>
  <si>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</si>
  <si>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</si>
  <si>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</si>
  <si>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</si>
  <si>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</si>
  <si>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</si>
  <si>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</si>
  <si>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</si>
  <si>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</si>
  <si>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</si>
  <si>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</si>
  <si>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</si>
  <si>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</si>
  <si>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</si>
  <si>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</si>
  <si>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</si>
  <si>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</si>
  <si>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</si>
  <si>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</si>
  <si>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</si>
  <si>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</si>
  <si>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</si>
  <si>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</si>
  <si>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</si>
  <si>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</si>
  <si>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</si>
  <si>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</si>
  <si>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</si>
  <si>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</si>
  <si>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</si>
  <si>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</si>
  <si>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</si>
  <si>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</si>
  <si>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</si>
  <si>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</si>
  <si>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</si>
  <si>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</si>
  <si>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</si>
  <si>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</si>
  <si>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</si>
  <si>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</si>
  <si>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</si>
  <si>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</si>
  <si>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</si>
  <si>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</si>
  <si>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</si>
  <si>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</si>
  <si>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</si>
  <si>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</si>
  <si>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</si>
  <si>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</si>
  <si>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</si>
  <si>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</si>
  <si>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</si>
  <si>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</si>
  <si>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</si>
  <si>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</si>
  <si>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</si>
  <si>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</si>
  <si>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</si>
  <si>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</si>
  <si>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</si>
  <si>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</si>
  <si>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</si>
  <si>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</si>
  <si>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</si>
  <si>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</si>
  <si>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</si>
  <si>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</si>
  <si>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</si>
  <si>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</si>
  <si>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</si>
  <si>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</si>
  <si>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</si>
  <si>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</si>
  <si>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</si>
  <si>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</si>
  <si>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</si>
  <si>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</si>
  <si>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</si>
  <si>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</si>
  <si>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</si>
  <si>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</si>
  <si>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</si>
  <si>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</si>
  <si>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</si>
  <si>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</si>
  <si>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</si>
  <si>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</si>
  <si>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</si>
  <si>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</si>
  <si>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</si>
  <si>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</si>
  <si>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</si>
  <si>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</si>
  <si>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</si>
  <si>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</si>
  <si>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</si>
  <si>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</si>
  <si>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</si>
  <si>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</si>
  <si>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</si>
  <si>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</si>
  <si>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</si>
  <si>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</si>
  <si>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</si>
  <si>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</si>
  <si>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</si>
  <si>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</si>
  <si>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</si>
  <si>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</si>
  <si>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</si>
  <si>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</si>
  <si>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</si>
  <si>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</si>
  <si>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</si>
  <si>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</si>
  <si>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</si>
  <si>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</si>
  <si>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</si>
  <si>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</si>
  <si>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</si>
  <si>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</si>
  <si>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</si>
  <si>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</si>
  <si>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</si>
  <si>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</si>
  <si>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</si>
  <si>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</si>
  <si>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</si>
  <si>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</si>
  <si>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</si>
  <si>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</si>
  <si>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</si>
  <si>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</si>
  <si>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</si>
  <si>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</si>
  <si>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</si>
  <si>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</si>
  <si>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</si>
  <si>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</si>
  <si>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</si>
  <si>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</si>
  <si>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</si>
  <si>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</si>
  <si>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</si>
  <si>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</si>
  <si>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</si>
  <si>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</si>
  <si>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</si>
  <si>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</si>
  <si>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</si>
  <si>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</si>
  <si>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</si>
  <si>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</si>
  <si>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</si>
  <si>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</si>
  <si>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</si>
  <si>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</si>
  <si>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</si>
  <si>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</si>
  <si>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</si>
  <si>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</si>
  <si>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</si>
  <si>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</si>
  <si>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</si>
  <si>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</si>
  <si>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</si>
  <si>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</si>
  <si>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</si>
  <si>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</si>
  <si>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</si>
  <si>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</si>
  <si>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</si>
  <si>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</si>
  <si>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</si>
  <si>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</si>
  <si>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</si>
  <si>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</si>
  <si>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</si>
  <si>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</si>
  <si>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</si>
  <si>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</si>
  <si>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</si>
  <si>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</si>
  <si>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</si>
  <si>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</si>
  <si>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</si>
  <si>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</si>
  <si>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</si>
  <si>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</si>
  <si>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</si>
  <si>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</si>
  <si>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</si>
  <si>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</si>
  <si>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</si>
  <si>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</si>
  <si>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</si>
  <si>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</si>
  <si>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</si>
  <si>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</si>
  <si>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</si>
  <si>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</si>
  <si>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</si>
  <si>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</si>
  <si>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</si>
  <si>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</si>
  <si>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</si>
  <si>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</si>
  <si>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</si>
  <si>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</si>
  <si>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</si>
  <si>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</si>
  <si>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</si>
  <si>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</si>
  <si>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</si>
  <si>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</si>
  <si>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</si>
  <si>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</si>
  <si>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</si>
  <si>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</si>
  <si>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</si>
  <si>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</si>
  <si>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</si>
  <si>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</si>
  <si>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</si>
  <si>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</si>
  <si>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</si>
  <si>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</si>
  <si>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</si>
  <si>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</si>
  <si>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</si>
  <si>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</si>
  <si>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</si>
  <si>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</si>
  <si>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</si>
  <si>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</si>
  <si>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</si>
  <si>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</si>
  <si>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</si>
  <si>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</si>
  <si>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</si>
  <si>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</si>
  <si>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</si>
  <si>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</si>
  <si>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</si>
  <si>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</si>
  <si>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</si>
  <si>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</si>
  <si>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</si>
  <si>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</si>
  <si>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</si>
  <si>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</si>
  <si>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</si>
  <si>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</si>
  <si>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</si>
  <si>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</si>
  <si>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</si>
  <si>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</si>
  <si>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</si>
  <si>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</si>
  <si>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</si>
  <si>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</si>
  <si>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</si>
  <si>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</si>
  <si>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</si>
  <si>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</si>
  <si>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</si>
  <si>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</si>
  <si>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</si>
  <si>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</si>
  <si>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</si>
  <si>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</si>
  <si>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</si>
  <si>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</si>
  <si>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</si>
  <si>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</si>
  <si>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</si>
  <si>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</si>
  <si>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</si>
  <si>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</si>
  <si>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</si>
  <si>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</si>
  <si>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</si>
  <si>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</si>
  <si>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</si>
  <si>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</si>
  <si>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</si>
  <si>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</si>
  <si>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</si>
  <si>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</si>
  <si>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</si>
  <si>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</si>
  <si>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</si>
  <si>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</si>
  <si>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</si>
  <si>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</si>
  <si>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</si>
  <si>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</si>
  <si>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</si>
  <si>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</si>
  <si>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</si>
  <si>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</si>
  <si>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</si>
  <si>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</si>
  <si>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</si>
  <si>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</si>
  <si>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</si>
  <si>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</si>
  <si>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</si>
  <si>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</si>
  <si>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</si>
  <si>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</si>
  <si>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</si>
  <si>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</si>
  <si>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</si>
  <si>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</si>
  <si>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</si>
  <si>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</si>
  <si>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</si>
  <si>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</si>
  <si>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</si>
  <si>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</si>
  <si>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</si>
  <si>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</si>
  <si>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</si>
  <si>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</si>
  <si>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</si>
  <si>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</si>
  <si>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</si>
  <si>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</si>
  <si>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</si>
  <si>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</si>
  <si>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</si>
  <si>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</si>
  <si>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</si>
  <si>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</si>
  <si>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</si>
  <si>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</si>
  <si>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</si>
  <si>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</si>
  <si>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</si>
  <si>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</si>
  <si>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</si>
  <si>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</si>
  <si>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</si>
  <si>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</si>
  <si>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</si>
  <si>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</si>
  <si>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</si>
  <si>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</si>
  <si>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</si>
  <si>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</si>
  <si>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</si>
  <si>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</si>
  <si>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</si>
  <si>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</si>
  <si>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</si>
  <si>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</si>
  <si>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</si>
  <si>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</si>
  <si>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</si>
  <si>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</si>
  <si>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</si>
  <si>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</si>
  <si>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</si>
  <si>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</si>
  <si>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</si>
  <si>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</si>
  <si>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</si>
  <si>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</si>
  <si>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</si>
  <si>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</si>
  <si>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</si>
  <si>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</si>
  <si>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</si>
  <si>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</si>
  <si>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</si>
  <si>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</si>
  <si>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</si>
  <si>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</si>
  <si>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</si>
  <si>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</si>
  <si>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</si>
  <si>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</si>
  <si>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</si>
  <si>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</si>
  <si>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</si>
  <si>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</si>
  <si>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</si>
  <si>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</si>
  <si>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</si>
  <si>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</si>
  <si>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</si>
  <si>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</si>
  <si>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</si>
  <si>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</si>
  <si>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</si>
  <si>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</si>
  <si>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</si>
  <si>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</si>
  <si>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</si>
  <si>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</si>
  <si>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</si>
  <si>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</si>
  <si>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</si>
  <si>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</si>
  <si>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</si>
  <si>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</si>
  <si>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</si>
  <si>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</si>
  <si>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</si>
  <si>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</si>
  <si>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</si>
  <si>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</si>
  <si>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</si>
  <si>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</si>
  <si>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</si>
  <si>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</si>
  <si>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</si>
  <si>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</si>
  <si>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</si>
  <si>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</si>
  <si>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</si>
  <si>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</si>
  <si>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</si>
  <si>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</si>
  <si>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</si>
  <si>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</si>
  <si>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</si>
  <si>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</si>
  <si>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</si>
  <si>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</si>
  <si>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</si>
  <si>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</si>
  <si>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</si>
  <si>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</si>
  <si>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</si>
  <si>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</si>
  <si>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</si>
  <si>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</si>
  <si>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</si>
  <si>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</si>
  <si>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</si>
  <si>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</si>
  <si>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</si>
  <si>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</si>
  <si>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</si>
  <si>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</si>
  <si>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</si>
  <si>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</si>
  <si>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</si>
  <si>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</si>
  <si>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</si>
  <si>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</si>
  <si>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</si>
  <si>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</si>
  <si>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</si>
  <si>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</si>
  <si>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</si>
  <si>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</si>
  <si>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</si>
  <si>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</si>
  <si>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</si>
  <si>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</si>
  <si>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</si>
  <si>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</si>
  <si>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</si>
  <si>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</si>
  <si>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</si>
  <si>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</si>
  <si>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</si>
  <si>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</si>
  <si>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</si>
  <si>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</si>
  <si>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</si>
  <si>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</si>
  <si>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</si>
  <si>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</si>
  <si>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</si>
  <si>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</si>
  <si>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</si>
  <si>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</si>
  <si>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</si>
  <si>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</si>
  <si>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</si>
  <si>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</si>
  <si>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</si>
  <si>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</si>
  <si>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</si>
  <si>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</si>
  <si>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</si>
  <si>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</si>
  <si>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</si>
  <si>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</si>
  <si>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</si>
  <si>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</si>
  <si>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</si>
  <si>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</si>
  <si>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</si>
  <si>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</si>
  <si>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</si>
  <si>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</si>
  <si>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</si>
  <si>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</si>
  <si>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</si>
  <si>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</si>
  <si>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</si>
  <si>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</si>
  <si>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</si>
  <si>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</si>
  <si>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</si>
  <si>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</si>
  <si>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</si>
  <si>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</si>
  <si>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</si>
  <si>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</si>
  <si>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</si>
  <si>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</si>
  <si>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</si>
  <si>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</si>
  <si>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</si>
  <si>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</si>
  <si>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</si>
  <si>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</si>
  <si>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</si>
  <si>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</si>
  <si>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</si>
  <si>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</si>
  <si>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</si>
  <si>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</si>
  <si>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</si>
  <si>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</si>
  <si>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</si>
  <si>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</si>
  <si>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</si>
  <si>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</si>
  <si>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</si>
  <si>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</si>
  <si>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</si>
  <si>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</si>
  <si>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</si>
  <si>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</si>
  <si>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</si>
  <si>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</si>
  <si>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</si>
  <si>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</si>
  <si>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</si>
  <si>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</si>
  <si>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</si>
  <si>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</si>
  <si>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</si>
  <si>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</si>
  <si>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</si>
  <si>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</si>
  <si>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</si>
  <si>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</si>
  <si>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</si>
  <si>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</si>
  <si>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</si>
  <si>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</si>
  <si>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</si>
  <si>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</si>
  <si>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</si>
  <si>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</si>
  <si>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</si>
  <si>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</si>
  <si>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</si>
  <si>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</si>
  <si>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</si>
  <si>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</si>
  <si>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</si>
  <si>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</si>
  <si>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</si>
  <si>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</si>
  <si>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</si>
  <si>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</si>
  <si>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</si>
  <si>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</si>
  <si>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</si>
  <si>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</si>
  <si>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</si>
  <si>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</si>
  <si>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</si>
  <si>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</si>
  <si>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</si>
  <si>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</si>
  <si>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</si>
  <si>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</si>
  <si>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</si>
  <si>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</si>
  <si>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</si>
  <si>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</si>
  <si>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</si>
  <si>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</si>
  <si>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</si>
  <si>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</si>
  <si>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</si>
  <si>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</si>
  <si>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</si>
  <si>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</si>
  <si>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</si>
  <si>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</si>
  <si>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</si>
  <si>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</si>
  <si>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</si>
  <si>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</si>
  <si>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</si>
  <si>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</si>
  <si>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</si>
  <si>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</si>
  <si>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</si>
  <si>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</si>
  <si>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</si>
  <si>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</si>
  <si>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</si>
  <si>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</si>
  <si>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</si>
  <si>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</si>
  <si>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</si>
  <si>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</si>
  <si>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</si>
  <si>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</si>
  <si>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</si>
  <si>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</si>
  <si>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</si>
  <si>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</si>
  <si>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</si>
  <si>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</si>
  <si>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</si>
  <si>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</si>
  <si>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</si>
  <si>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</si>
  <si>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</si>
  <si>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</si>
  <si>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</si>
  <si>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</si>
  <si>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</si>
  <si>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</si>
  <si>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</si>
  <si>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</si>
  <si>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</si>
  <si>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</si>
  <si>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</si>
  <si>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</si>
  <si>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</si>
  <si>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</si>
  <si>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</si>
  <si>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</si>
  <si>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</si>
  <si>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</si>
  <si>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</si>
  <si>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</si>
  <si>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</si>
  <si>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</si>
  <si>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</si>
  <si>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</si>
  <si>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</si>
  <si>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</si>
  <si>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</si>
  <si>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</si>
  <si>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</si>
  <si>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</si>
  <si>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</si>
  <si>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</si>
  <si>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</si>
  <si>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</si>
  <si>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</si>
  <si>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</si>
  <si>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</si>
  <si>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</si>
  <si>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</si>
  <si>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</si>
  <si>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</si>
  <si>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</si>
  <si>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</si>
  <si>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</si>
  <si>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</si>
  <si>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</si>
  <si>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</si>
  <si>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</si>
  <si>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</si>
  <si>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</si>
  <si>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</si>
  <si>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</si>
  <si>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</si>
  <si>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</si>
  <si>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</si>
  <si>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</si>
  <si>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</si>
  <si>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</si>
  <si>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</si>
  <si>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</si>
  <si>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</si>
  <si>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</si>
  <si>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</si>
  <si>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</si>
  <si>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</si>
  <si>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</si>
  <si>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</si>
  <si>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</si>
  <si>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</si>
  <si>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</si>
  <si>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</si>
  <si>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</si>
  <si>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</si>
  <si>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</si>
  <si>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</si>
  <si>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</si>
  <si>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</si>
  <si>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</si>
  <si>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</si>
  <si>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</si>
  <si>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</si>
  <si>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</si>
  <si>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</si>
  <si>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</si>
  <si>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</si>
  <si>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</si>
  <si>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</si>
  <si>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</si>
  <si>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</si>
  <si>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</si>
  <si>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</si>
  <si>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</si>
  <si>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</si>
  <si>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</si>
  <si>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</si>
  <si>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</si>
  <si>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</si>
  <si>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</si>
  <si>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</si>
  <si>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</si>
  <si>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</si>
  <si>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</si>
  <si>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</si>
  <si>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</si>
  <si>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</si>
  <si>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</si>
  <si>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</si>
  <si>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</si>
  <si>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</si>
  <si>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</si>
  <si>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</si>
  <si>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</si>
  <si>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</si>
  <si>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</si>
  <si>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</si>
  <si>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</si>
  <si>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</si>
  <si>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</si>
  <si>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</si>
  <si>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</si>
  <si>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</si>
  <si>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</si>
  <si>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</si>
  <si>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</si>
  <si>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</si>
  <si>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</si>
  <si>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</si>
  <si>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</si>
  <si>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</si>
  <si>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</si>
  <si>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</si>
  <si>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</si>
  <si>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</si>
  <si>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</si>
  <si>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</si>
  <si>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</si>
  <si>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</si>
  <si>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</si>
  <si>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</si>
  <si>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</si>
  <si>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</si>
  <si>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</si>
  <si>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</si>
  <si>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</si>
  <si>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</si>
  <si>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</si>
  <si>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</si>
  <si>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</si>
  <si>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</si>
  <si>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</si>
  <si>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</si>
  <si>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</si>
  <si>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</si>
  <si>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</si>
  <si>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</si>
  <si>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</si>
  <si>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</si>
  <si>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</si>
  <si>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</si>
  <si>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</si>
  <si>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</si>
  <si>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</si>
  <si>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</si>
  <si>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</si>
  <si>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</si>
  <si>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</si>
  <si>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</si>
  <si>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</si>
  <si>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</si>
  <si>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</si>
  <si>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</si>
  <si>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</si>
  <si>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</si>
  <si>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</si>
  <si>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</si>
  <si>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</si>
  <si>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</si>
  <si>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</si>
  <si>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</si>
  <si>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</si>
  <si>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</si>
  <si>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</si>
  <si>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</si>
  <si>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</si>
  <si>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</si>
  <si>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</si>
  <si>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</si>
  <si>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</si>
  <si>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</si>
  <si>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</si>
  <si>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</si>
  <si>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</si>
  <si>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</si>
  <si>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</si>
  <si>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</si>
  <si>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</si>
  <si>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</si>
  <si>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</si>
  <si>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</si>
  <si>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</si>
  <si>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</si>
  <si>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</si>
  <si>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</si>
  <si>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</si>
  <si>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</si>
  <si>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</si>
  <si>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</si>
  <si>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</si>
  <si>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</si>
  <si>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</si>
  <si>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</si>
  <si>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</si>
  <si>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</si>
  <si>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</si>
  <si>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</si>
  <si>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</si>
  <si>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</si>
  <si>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</si>
  <si>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</si>
  <si>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</si>
  <si>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</si>
  <si>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</si>
  <si>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</si>
  <si>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</si>
  <si>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</si>
  <si>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</si>
  <si>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</si>
  <si>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</si>
  <si>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</si>
  <si>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</si>
  <si>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</si>
  <si>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</si>
  <si>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</si>
  <si>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</si>
  <si>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</si>
  <si>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</si>
  <si>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</si>
  <si>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</si>
  <si>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</si>
  <si>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</si>
  <si>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</si>
  <si>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</si>
  <si>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</si>
  <si>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</si>
  <si>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</si>
  <si>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</si>
  <si>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</si>
  <si>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</si>
  <si>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</si>
  <si>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</si>
  <si>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</si>
  <si>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</si>
  <si>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</si>
  <si>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</si>
  <si>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</si>
  <si>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</si>
  <si>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</si>
  <si>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</si>
  <si>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</si>
  <si>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</si>
  <si>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</si>
  <si>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</si>
  <si>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</si>
  <si>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</si>
  <si>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</si>
  <si>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</si>
  <si>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</si>
  <si>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</si>
  <si>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</si>
  <si>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</si>
  <si>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</si>
  <si>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</si>
  <si>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</si>
  <si>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</si>
  <si>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</si>
  <si>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</si>
  <si>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</si>
  <si>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</si>
  <si>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</si>
  <si>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</si>
  <si>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</si>
  <si>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</si>
  <si>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</si>
  <si>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</si>
  <si>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</si>
  <si>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</si>
  <si>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</si>
  <si>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</si>
  <si>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</si>
  <si>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</si>
  <si>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</si>
  <si>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</si>
  <si>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</si>
  <si>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</si>
  <si>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</si>
  <si>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</si>
  <si>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</si>
  <si>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</si>
  <si>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</si>
  <si>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</si>
  <si>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</si>
  <si>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</si>
  <si>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</si>
  <si>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</si>
  <si>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</si>
  <si>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</si>
  <si>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</si>
  <si>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</si>
  <si>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</si>
  <si>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</si>
  <si>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</si>
  <si>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</si>
  <si>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</si>
  <si>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</si>
  <si>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</si>
  <si>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</si>
  <si>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</si>
  <si>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</si>
  <si>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</si>
  <si>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</si>
  <si>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</si>
  <si>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</si>
  <si>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</si>
  <si>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</si>
  <si>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</si>
  <si>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</si>
  <si>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</si>
  <si>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</si>
  <si>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</si>
  <si>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</si>
  <si>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</si>
  <si>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</si>
  <si>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</si>
  <si>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</si>
  <si>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</si>
  <si>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</si>
  <si>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</si>
  <si>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</si>
  <si>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</si>
  <si>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</si>
  <si>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</si>
  <si>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</si>
  <si>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</si>
  <si>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</si>
  <si>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</si>
  <si>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</si>
  <si>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</si>
  <si>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</si>
  <si>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</si>
  <si>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</si>
  <si>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</si>
  <si>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</si>
  <si>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</si>
  <si>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</si>
  <si>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</si>
  <si>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</si>
  <si>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</si>
  <si>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</si>
  <si>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</si>
  <si>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</si>
  <si>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</si>
  <si>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</si>
  <si>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</si>
  <si>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</si>
  <si>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</si>
  <si>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</si>
  <si>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</si>
  <si>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</si>
  <si>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</si>
  <si>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</si>
  <si>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</si>
  <si>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</si>
  <si>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</si>
  <si>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</si>
  <si>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</si>
  <si>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</si>
  <si>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</si>
  <si>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</si>
  <si>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</si>
  <si>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</si>
  <si>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</si>
  <si>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</si>
  <si>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</si>
  <si>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</si>
  <si>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</si>
  <si>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</si>
  <si>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</si>
  <si>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</si>
  <si>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</si>
  <si>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</si>
  <si>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</si>
  <si>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</si>
  <si>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</si>
  <si>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</si>
  <si>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</si>
  <si>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</si>
  <si>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</si>
  <si>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</si>
  <si>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</si>
  <si>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</si>
  <si>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</si>
  <si>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</si>
  <si>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</si>
  <si>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</si>
  <si>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</si>
  <si>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</si>
  <si>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</si>
  <si>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</si>
  <si>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</si>
  <si>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</si>
  <si>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</si>
  <si>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</si>
  <si>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</si>
  <si>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</si>
  <si>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</si>
  <si>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</si>
  <si>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</si>
  <si>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</si>
  <si>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</si>
  <si>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</si>
  <si>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</si>
  <si>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</si>
  <si>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</si>
  <si>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</si>
  <si>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</si>
  <si>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</si>
  <si>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</si>
  <si>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</si>
  <si>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</si>
  <si>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</si>
  <si>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</si>
  <si>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</si>
  <si>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</si>
  <si>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</si>
  <si>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</si>
  <si>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</si>
  <si>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</si>
  <si>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</si>
  <si>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</si>
  <si>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</si>
  <si>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</si>
  <si>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</si>
  <si>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</si>
  <si>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</si>
  <si>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</si>
  <si>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</si>
  <si>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</si>
  <si>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</si>
  <si>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</si>
  <si>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</si>
  <si>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</si>
  <si>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</si>
  <si>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</si>
  <si>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</si>
  <si>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</si>
  <si>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</si>
  <si>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</si>
  <si>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</si>
  <si>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</si>
  <si>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</si>
  <si>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</si>
  <si>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</si>
  <si>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</si>
  <si>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</si>
  <si>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</si>
  <si>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</si>
  <si>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</si>
  <si>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</si>
  <si>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</si>
  <si>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</si>
  <si>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</si>
  <si>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</si>
  <si>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</si>
  <si>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</si>
  <si>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</si>
  <si>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</si>
  <si>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</si>
  <si>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</si>
  <si>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</si>
  <si>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</si>
  <si>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</si>
  <si>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</si>
  <si>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</si>
  <si>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</si>
  <si>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</si>
  <si>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</si>
  <si>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</si>
  <si>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</si>
  <si>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</si>
  <si>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</si>
  <si>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</si>
  <si>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</si>
  <si>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</si>
  <si>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</si>
  <si>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</si>
  <si>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</si>
  <si>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</si>
  <si>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</si>
  <si>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</si>
  <si>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</si>
  <si>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</si>
  <si>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</si>
  <si>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</si>
  <si>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</si>
  <si>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</si>
  <si>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</si>
  <si>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</si>
  <si>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</si>
  <si>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</si>
  <si>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</si>
  <si>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</si>
  <si>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</si>
  <si>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</si>
  <si>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</si>
  <si>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</si>
  <si>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</si>
  <si>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</si>
  <si>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</si>
  <si>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</si>
  <si>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</si>
  <si>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</si>
  <si>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</si>
  <si>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</si>
  <si>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</si>
  <si>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</si>
  <si>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</si>
  <si>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</si>
  <si>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</si>
  <si>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</si>
  <si>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</si>
  <si>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</si>
  <si>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</si>
  <si>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</si>
  <si>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</si>
  <si>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</si>
  <si>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</si>
  <si>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</si>
  <si>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</si>
  <si>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</si>
  <si>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</si>
  <si>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</si>
  <si>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</si>
  <si>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</si>
  <si>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</si>
  <si>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</si>
  <si>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</si>
  <si>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</si>
  <si>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</si>
  <si>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</si>
  <si>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</si>
  <si>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</si>
  <si>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</si>
  <si>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</si>
  <si>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</si>
  <si>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</si>
  <si>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</si>
  <si>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</si>
  <si>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</si>
  <si>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</si>
  <si>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</si>
  <si>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</si>
  <si>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</si>
  <si>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</si>
  <si>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</si>
  <si>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</si>
  <si>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</si>
  <si>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</si>
  <si>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</si>
  <si>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</si>
  <si>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</si>
  <si>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</si>
  <si>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</si>
  <si>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</si>
  <si>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</si>
  <si>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</si>
  <si>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</si>
  <si>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</si>
  <si>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</si>
  <si>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</si>
  <si>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</si>
  <si>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</si>
  <si>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</si>
  <si>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</si>
  <si>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</si>
  <si>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</si>
  <si>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</si>
  <si>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</si>
  <si>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</si>
  <si>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</si>
  <si>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</si>
  <si>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</si>
  <si>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</si>
  <si>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</si>
  <si>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</si>
  <si>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</si>
  <si>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</si>
  <si>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</si>
  <si>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</si>
  <si>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</si>
  <si>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</si>
  <si>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</si>
  <si>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</si>
  <si>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</si>
  <si>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</si>
  <si>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</si>
  <si>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</si>
  <si>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</si>
  <si>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</si>
  <si>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</si>
  <si>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</si>
  <si>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</si>
  <si>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</si>
  <si>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</si>
  <si>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</si>
  <si>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</si>
  <si>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</si>
  <si>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</si>
  <si>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</si>
  <si>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</si>
  <si>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</si>
  <si>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</si>
  <si>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</si>
  <si>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</si>
  <si>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</si>
  <si>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</si>
  <si>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</si>
  <si>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</si>
  <si>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</si>
  <si>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</si>
  <si>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</si>
  <si>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</si>
  <si>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</si>
  <si>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</si>
  <si>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</si>
  <si>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</si>
  <si>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</si>
  <si>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</si>
  <si>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</si>
  <si>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</si>
  <si>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</si>
  <si>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</si>
  <si>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</si>
  <si>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</si>
  <si>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</si>
  <si>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</si>
  <si>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</si>
  <si>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</si>
  <si>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</si>
  <si>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</si>
  <si>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</si>
  <si>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</si>
  <si>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</si>
  <si>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</si>
  <si>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</si>
  <si>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</si>
  <si>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</si>
  <si>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</si>
  <si>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</si>
  <si>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</si>
  <si>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</si>
  <si>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</si>
  <si>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</si>
  <si>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</si>
  <si>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</si>
  <si>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</si>
  <si>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</si>
  <si>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</si>
  <si>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</si>
  <si>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</si>
  <si>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</si>
  <si>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</si>
  <si>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</si>
  <si>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</si>
  <si>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</si>
  <si>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</si>
  <si>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</si>
  <si>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</si>
  <si>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</si>
  <si>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</si>
  <si>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</si>
  <si>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</si>
  <si>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</si>
  <si>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</si>
  <si>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</si>
  <si>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</si>
  <si>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</si>
  <si>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</si>
  <si>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</si>
  <si>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</si>
  <si>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</si>
  <si>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</si>
  <si>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</si>
  <si>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</si>
  <si>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</si>
  <si>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</si>
  <si>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</si>
  <si>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</si>
  <si>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</si>
  <si>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</si>
  <si>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</si>
  <si>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</si>
  <si>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</si>
  <si>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</si>
  <si>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</si>
  <si>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</si>
  <si>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</si>
  <si>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</si>
  <si>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</si>
  <si>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</si>
  <si>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</si>
  <si>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</si>
  <si>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</si>
  <si>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</si>
  <si>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</si>
  <si>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</si>
  <si>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</si>
  <si>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</si>
  <si>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</si>
  <si>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</si>
  <si>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</si>
  <si>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</si>
  <si>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</si>
  <si>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</si>
  <si>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</si>
  <si>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</si>
  <si>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</si>
  <si>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</si>
  <si>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</si>
  <si>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</si>
  <si>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</si>
  <si>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</si>
  <si>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</si>
  <si>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</si>
  <si>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</si>
  <si>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</si>
  <si>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</si>
  <si>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</si>
  <si>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</si>
  <si>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</si>
  <si>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</si>
  <si>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</si>
  <si>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</si>
  <si>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</si>
  <si>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</si>
  <si>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</si>
  <si>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</si>
  <si>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</si>
  <si>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</si>
  <si>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</si>
  <si>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</si>
  <si>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</si>
  <si>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</si>
  <si>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</si>
  <si>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</si>
  <si>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</si>
  <si>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</si>
  <si>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</si>
  <si>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</si>
  <si>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</si>
  <si>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</si>
  <si>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</si>
  <si>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</si>
  <si>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</si>
  <si>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</si>
  <si>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</si>
  <si>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</si>
  <si>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</si>
  <si>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</si>
  <si>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</si>
  <si>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</si>
  <si>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</si>
  <si>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</si>
  <si>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</si>
  <si>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</si>
  <si>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</si>
  <si>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</si>
  <si>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</si>
  <si>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</si>
  <si>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</si>
  <si>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</si>
  <si>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</si>
  <si>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</si>
  <si>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</si>
  <si>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</si>
  <si>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</si>
  <si>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</si>
  <si>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</si>
  <si>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</si>
  <si>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</si>
  <si>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</si>
  <si>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</si>
  <si>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</si>
  <si>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</si>
  <si>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</si>
  <si>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</si>
  <si>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</si>
  <si>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</si>
  <si>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</si>
  <si>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</si>
  <si>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</si>
  <si>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</si>
  <si>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</si>
  <si>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</si>
  <si>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</si>
  <si>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</si>
  <si>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</si>
  <si>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</si>
  <si>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</si>
  <si>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</si>
  <si>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</si>
  <si>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</si>
  <si>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</si>
  <si>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</si>
  <si>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</si>
  <si>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</si>
  <si>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</si>
  <si>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</si>
  <si>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</si>
  <si>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</si>
  <si>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</si>
  <si>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</si>
  <si>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</si>
  <si>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</si>
  <si>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</si>
  <si>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</si>
  <si>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</si>
  <si>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</si>
  <si>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</si>
  <si>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</si>
  <si>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</si>
  <si>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</si>
  <si>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</si>
  <si>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</si>
  <si>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</si>
  <si>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</si>
  <si>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</si>
  <si>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</si>
  <si>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</si>
  <si>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</si>
  <si>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</si>
  <si>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</si>
  <si>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</si>
  <si>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</si>
  <si>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</si>
  <si>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</si>
  <si>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</si>
  <si>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</si>
  <si>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</si>
  <si>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</si>
  <si>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</si>
  <si>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</si>
  <si>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</si>
  <si>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</si>
  <si>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</si>
  <si>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</si>
  <si>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</si>
  <si>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</si>
  <si>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</si>
  <si>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</si>
  <si>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</si>
  <si>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</si>
  <si>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</si>
  <si>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</si>
  <si>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</si>
  <si>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</si>
  <si>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</si>
  <si>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</si>
  <si>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</si>
  <si>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</si>
  <si>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</si>
  <si>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</si>
  <si>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</si>
  <si>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</si>
  <si>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</si>
  <si>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</si>
  <si>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</si>
  <si>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</si>
  <si>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</si>
  <si>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</si>
  <si>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</si>
  <si>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</si>
  <si>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</si>
  <si>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</si>
  <si>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</si>
  <si>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</si>
  <si>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</si>
  <si>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</si>
  <si>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</si>
  <si>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</si>
  <si>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</si>
  <si>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</si>
  <si>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</si>
  <si>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</si>
  <si>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</si>
  <si>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</si>
  <si>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</si>
  <si>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</si>
  <si>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</si>
  <si>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</si>
  <si>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</si>
  <si>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</si>
  <si>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</si>
  <si>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</si>
  <si>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</si>
  <si>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</si>
  <si>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</si>
  <si>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</si>
  <si>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</si>
  <si>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</si>
  <si>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</si>
  <si>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</si>
  <si>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</si>
  <si>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</si>
  <si>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</si>
  <si>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</si>
  <si>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</si>
  <si>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</si>
  <si>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</si>
  <si>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</si>
  <si>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</si>
  <si>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</si>
  <si>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</si>
  <si>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</si>
  <si>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</si>
  <si>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</si>
  <si>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</si>
  <si>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</si>
  <si>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</si>
  <si>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</si>
  <si>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</si>
  <si>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</si>
  <si>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</si>
  <si>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</si>
  <si>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</si>
  <si>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</si>
  <si>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</si>
  <si>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</si>
  <si>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</si>
  <si>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</si>
  <si>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</si>
  <si>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</si>
  <si>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</si>
  <si>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</si>
  <si>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</si>
  <si>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</si>
  <si>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</si>
  <si>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</si>
  <si>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</si>
  <si>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</si>
  <si>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</si>
  <si>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</si>
  <si>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</si>
  <si>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</si>
  <si>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</si>
  <si>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</si>
  <si>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</si>
  <si>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</si>
  <si>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</si>
  <si>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</si>
  <si>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</si>
  <si>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</si>
  <si>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</si>
  <si>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</si>
  <si>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</si>
  <si>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</si>
  <si>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</si>
  <si>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</si>
  <si>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</si>
  <si>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</si>
  <si>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</si>
  <si>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</si>
  <si>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</si>
  <si>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</si>
  <si>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</si>
  <si>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</si>
  <si>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</si>
  <si>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</si>
  <si>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</si>
  <si>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</si>
  <si>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</si>
  <si>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</si>
  <si>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</si>
  <si>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</si>
  <si>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</si>
  <si>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</si>
  <si>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</si>
  <si>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</si>
  <si>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</si>
  <si>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</si>
  <si>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</si>
  <si>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</si>
  <si>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</si>
  <si>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</si>
  <si>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</si>
  <si>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</si>
  <si>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</si>
  <si>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</si>
  <si>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</si>
  <si>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</si>
  <si>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</si>
  <si>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</si>
  <si>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</si>
  <si>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</si>
  <si>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</si>
  <si>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</si>
  <si>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</si>
  <si>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</si>
  <si>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</si>
  <si>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</si>
  <si>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</si>
  <si>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</si>
  <si>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</si>
  <si>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</si>
  <si>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</si>
  <si>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</si>
  <si>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</si>
  <si>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</si>
  <si>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</si>
  <si>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</si>
  <si>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</si>
  <si>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</si>
  <si>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</si>
  <si>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</si>
  <si>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</si>
  <si>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</si>
  <si>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</si>
  <si>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</si>
  <si>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</si>
  <si>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</si>
  <si>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</si>
  <si>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</si>
  <si>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</si>
  <si>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</si>
  <si>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</si>
  <si>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</si>
  <si>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</si>
  <si>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</si>
  <si>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</si>
  <si>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</si>
  <si>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</si>
  <si>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</si>
  <si>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</si>
  <si>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</si>
  <si>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</si>
  <si>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</si>
  <si>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</si>
  <si>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</si>
  <si>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</si>
  <si>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</si>
  <si>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</si>
  <si>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</si>
  <si>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</si>
  <si>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</si>
  <si>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</si>
  <si>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</si>
  <si>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</si>
  <si>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</si>
  <si>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</si>
  <si>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</si>
  <si>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</si>
  <si>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</si>
  <si>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</si>
  <si>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</si>
  <si>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</si>
  <si>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</si>
  <si>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</si>
  <si>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</si>
  <si>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</si>
  <si>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</si>
  <si>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</si>
  <si>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</si>
  <si>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</si>
  <si>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</si>
  <si>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</si>
  <si>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</si>
  <si>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</si>
  <si>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</si>
  <si>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</si>
  <si>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</si>
  <si>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</si>
  <si>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</si>
  <si>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</si>
  <si>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</si>
  <si>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</si>
  <si>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</si>
  <si>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</si>
  <si>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</si>
  <si>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</si>
  <si>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</si>
  <si>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</si>
  <si>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</si>
  <si>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</si>
  <si>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</si>
  <si>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</si>
  <si>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</si>
  <si>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</si>
  <si>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</si>
  <si>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</si>
  <si>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</si>
  <si>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</si>
  <si>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</si>
  <si>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</si>
  <si>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</si>
  <si>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</si>
  <si>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</si>
  <si>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</si>
  <si>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</si>
  <si>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</si>
  <si>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</si>
  <si>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</si>
  <si>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</si>
  <si>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</si>
  <si>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</si>
  <si>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</si>
  <si>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</si>
  <si>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</si>
  <si>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</si>
  <si>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</si>
  <si>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</si>
  <si>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</si>
  <si>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</si>
  <si>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</si>
  <si>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</si>
  <si>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</si>
  <si>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</si>
  <si>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</si>
  <si>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</si>
  <si>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</si>
  <si>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</si>
  <si>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</si>
  <si>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</si>
  <si>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</si>
  <si>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</si>
  <si>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</si>
  <si>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</si>
  <si>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</si>
  <si>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</si>
  <si>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</si>
  <si>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</si>
  <si>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</si>
  <si>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</si>
  <si>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</si>
  <si>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</si>
  <si>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</si>
  <si>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</si>
  <si>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</si>
  <si>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</si>
  <si>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</si>
  <si>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</si>
  <si>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</si>
  <si>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</si>
  <si>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</si>
  <si>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</si>
  <si>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</si>
  <si>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</si>
  <si>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</si>
  <si>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</si>
  <si>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</si>
  <si>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</si>
  <si>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</si>
  <si>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</si>
  <si>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</si>
  <si>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</si>
  <si>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</si>
  <si>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</si>
  <si>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</si>
  <si>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</si>
  <si>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</si>
  <si>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</si>
  <si>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</si>
  <si>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</si>
  <si>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</si>
  <si>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</si>
  <si>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</si>
  <si>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</si>
  <si>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</si>
  <si>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</si>
  <si>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</si>
  <si>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</si>
  <si>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</si>
  <si>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</si>
  <si>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</si>
  <si>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</si>
  <si>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</si>
  <si>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</si>
  <si>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</si>
  <si>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</si>
  <si>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</si>
  <si>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</si>
  <si>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</si>
  <si>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</si>
  <si>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</si>
  <si>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</si>
  <si>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</si>
  <si>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</si>
  <si>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</si>
  <si>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</si>
  <si>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</si>
  <si>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</si>
  <si>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</si>
  <si>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</si>
  <si>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</si>
  <si>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</si>
  <si>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</si>
  <si>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</si>
  <si>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</si>
  <si>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</si>
  <si>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</si>
  <si>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</si>
  <si>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</si>
  <si>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</si>
  <si>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</si>
  <si>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</si>
  <si>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</si>
  <si>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</si>
  <si>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</si>
  <si>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</si>
  <si>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</si>
  <si>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</si>
  <si>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</si>
  <si>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</si>
  <si>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</si>
  <si>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</si>
  <si>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</si>
  <si>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</si>
  <si>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</si>
  <si>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</si>
  <si>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</si>
  <si>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</si>
  <si>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</si>
  <si>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</si>
  <si>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</si>
  <si>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</si>
  <si>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</si>
  <si>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</si>
  <si>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</si>
  <si>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</si>
  <si>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</si>
  <si>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</si>
  <si>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</si>
  <si>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</si>
  <si>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</si>
  <si>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</si>
  <si>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</si>
  <si>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</si>
  <si>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</si>
  <si>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</si>
  <si>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</si>
  <si>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</si>
  <si>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</si>
  <si>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</si>
  <si>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</si>
  <si>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</si>
  <si>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</si>
  <si>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</si>
  <si>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</si>
  <si>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</si>
  <si>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</si>
  <si>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</si>
  <si>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</si>
  <si>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</si>
  <si>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</si>
  <si>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</si>
  <si>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</si>
  <si>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</si>
  <si>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</si>
  <si>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</si>
  <si>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</si>
  <si>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</si>
  <si>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</si>
  <si>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</si>
  <si>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</si>
  <si>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</si>
  <si>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</si>
  <si>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</si>
  <si>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</si>
  <si>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</si>
  <si>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</si>
  <si>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</si>
  <si>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</si>
  <si>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</si>
  <si>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</si>
  <si>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</si>
  <si>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</si>
  <si>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</si>
  <si>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</si>
  <si>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</si>
  <si>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</si>
  <si>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</si>
  <si>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</si>
  <si>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</si>
  <si>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</si>
  <si>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</si>
  <si>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</si>
  <si>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</si>
  <si>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</si>
  <si>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</si>
  <si>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</si>
  <si>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</si>
  <si>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</si>
  <si>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</si>
  <si>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</si>
  <si>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</si>
  <si>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</si>
  <si>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</si>
  <si>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</si>
  <si>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</si>
  <si>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</si>
  <si>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</si>
  <si>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</si>
  <si>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</si>
  <si>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</si>
  <si>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</si>
  <si>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</si>
  <si>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</si>
  <si>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</si>
  <si>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</si>
  <si>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</si>
  <si>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</si>
  <si>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</si>
  <si>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</si>
  <si>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</si>
  <si>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</si>
  <si>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</si>
  <si>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</si>
  <si>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</si>
  <si>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</si>
  <si>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</si>
  <si>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</si>
  <si>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</si>
  <si>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</si>
  <si>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</si>
  <si>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</si>
  <si>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</si>
  <si>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</si>
  <si>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</si>
  <si>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</si>
  <si>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</si>
  <si>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</si>
  <si>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</si>
  <si>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</si>
  <si>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</si>
  <si>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</si>
  <si>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</si>
  <si>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</si>
  <si>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</si>
  <si>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</si>
  <si>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</si>
  <si>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</si>
  <si>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</si>
  <si>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</si>
  <si>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</si>
  <si>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</si>
  <si>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</si>
  <si>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</si>
  <si>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</si>
  <si>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</si>
  <si>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</si>
  <si>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</si>
  <si>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</si>
  <si>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</si>
  <si>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</si>
  <si>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</si>
  <si>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</si>
  <si>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</si>
  <si>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</si>
  <si>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</si>
  <si>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</si>
  <si>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</si>
  <si>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</si>
  <si>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</si>
  <si>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</si>
  <si>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</si>
  <si>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</si>
  <si>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</si>
  <si>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</si>
  <si>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</si>
  <si>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</si>
  <si>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</si>
  <si>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</si>
  <si>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</si>
  <si>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</si>
  <si>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</si>
  <si>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</si>
  <si>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</si>
  <si>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</si>
  <si>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</si>
  <si>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</si>
  <si>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</si>
  <si>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</si>
  <si>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</si>
  <si>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</si>
  <si>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</si>
  <si>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</si>
  <si>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</si>
  <si>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</si>
  <si>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</si>
  <si>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</si>
  <si>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</si>
  <si>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</si>
  <si>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</si>
  <si>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</si>
  <si>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</si>
  <si>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</si>
  <si>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</si>
  <si>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</si>
  <si>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</si>
  <si>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</si>
  <si>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</si>
  <si>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</si>
  <si>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</si>
  <si>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</si>
  <si>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</si>
  <si>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</si>
  <si>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</si>
  <si>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</si>
  <si>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</si>
  <si>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</si>
  <si>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</si>
  <si>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</si>
  <si>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</si>
  <si>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</si>
  <si>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</si>
  <si>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</si>
  <si>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</si>
  <si>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</si>
  <si>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</si>
  <si>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</si>
  <si>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</si>
  <si>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</si>
  <si>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</si>
  <si>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</si>
  <si>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</si>
  <si>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</si>
  <si>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</si>
  <si>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</si>
  <si>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</si>
  <si>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</si>
  <si>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</si>
  <si>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</si>
  <si>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</si>
  <si>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</si>
  <si>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</si>
  <si>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</si>
  <si>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</si>
  <si>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</si>
  <si>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</si>
  <si>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</si>
  <si>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</si>
  <si>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</si>
  <si>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</si>
  <si>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</si>
  <si>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</si>
  <si>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</si>
  <si>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</si>
  <si>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</si>
  <si>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</si>
  <si>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</si>
  <si>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</si>
  <si>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</si>
  <si>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</si>
  <si>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</si>
  <si>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</si>
  <si>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</si>
  <si>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</si>
  <si>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</si>
  <si>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</si>
  <si>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</si>
  <si>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</si>
  <si>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</si>
  <si>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</si>
  <si>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</si>
  <si>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</si>
  <si>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</si>
  <si>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</si>
  <si>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</si>
  <si>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</si>
  <si>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</si>
  <si>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</si>
  <si>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</si>
  <si>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</si>
  <si>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</si>
  <si>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</si>
  <si>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</si>
  <si>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</si>
  <si>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</si>
  <si>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</si>
  <si>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</si>
  <si>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</si>
  <si>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</si>
  <si>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</si>
  <si>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</si>
  <si>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</si>
  <si>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</si>
  <si>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</si>
  <si>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</si>
  <si>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</si>
  <si>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</si>
  <si>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</si>
  <si>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</si>
  <si>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</si>
  <si>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</si>
  <si>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</si>
  <si>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</si>
  <si>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</si>
  <si>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</si>
  <si>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</si>
  <si>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</si>
  <si>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</si>
  <si>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</si>
  <si>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</si>
  <si>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</si>
  <si>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</si>
  <si>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</si>
  <si>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</si>
  <si>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</si>
  <si>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</si>
  <si>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</si>
  <si>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</si>
  <si>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</si>
  <si>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</si>
  <si>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</si>
  <si>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</si>
  <si>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</si>
  <si>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</si>
  <si>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</si>
  <si>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</si>
  <si>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</si>
  <si>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</si>
  <si>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</si>
  <si>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</si>
  <si>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</si>
  <si>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</si>
  <si>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</si>
  <si>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</si>
  <si>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</si>
  <si>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</si>
  <si>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</si>
  <si>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</si>
  <si>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</si>
  <si>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</si>
  <si>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</si>
  <si>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</si>
  <si>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</si>
  <si>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</si>
  <si>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</si>
  <si>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</si>
  <si>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</si>
  <si>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</si>
  <si>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</si>
  <si>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</si>
  <si>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</si>
  <si>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</si>
  <si>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</si>
  <si>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</si>
  <si>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</si>
  <si>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</si>
  <si>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</si>
  <si>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</si>
  <si>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</si>
  <si>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</si>
  <si>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</si>
  <si>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</si>
  <si>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</si>
  <si>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</si>
  <si>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</si>
  <si>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</si>
  <si>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</si>
  <si>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</si>
  <si>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</si>
  <si>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</si>
  <si>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</si>
  <si>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</si>
  <si>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</si>
  <si>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</si>
  <si>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</si>
  <si>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</si>
  <si>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</si>
  <si>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</si>
  <si>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</si>
  <si>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</si>
  <si>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</si>
  <si>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</si>
  <si>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</si>
  <si>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</si>
  <si>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</si>
  <si>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</si>
  <si>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</si>
  <si>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</si>
  <si>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</si>
  <si>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</si>
  <si>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</si>
  <si>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</si>
  <si>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</si>
  <si>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</si>
  <si>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</si>
  <si>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</si>
  <si>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</si>
  <si>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</si>
  <si>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</si>
  <si>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</si>
  <si>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</si>
  <si>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</si>
  <si>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</si>
  <si>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</si>
  <si>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</si>
  <si>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</si>
  <si>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</si>
  <si>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</si>
  <si>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</si>
  <si>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</si>
  <si>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</si>
  <si>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</si>
  <si>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</si>
  <si>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</si>
  <si>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</si>
  <si>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</si>
  <si>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</si>
  <si>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</si>
  <si>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</si>
  <si>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</si>
  <si>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</si>
  <si>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</si>
  <si>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</si>
  <si>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</si>
  <si>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</si>
  <si>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</si>
  <si>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</si>
  <si>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</si>
  <si>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</si>
  <si>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</si>
  <si>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</si>
  <si>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</si>
  <si>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</si>
  <si>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</si>
  <si>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</si>
  <si>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</si>
  <si>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</si>
  <si>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</si>
  <si>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</si>
  <si>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</si>
  <si>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</si>
  <si>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</si>
  <si>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</si>
  <si>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</si>
  <si>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</si>
  <si>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</si>
  <si>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</si>
  <si>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</si>
  <si>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</si>
  <si>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</si>
  <si>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</si>
  <si>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</si>
  <si>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</si>
  <si>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</si>
  <si>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</si>
  <si>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</si>
  <si>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</si>
  <si>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</si>
  <si>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</si>
  <si>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</si>
  <si>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</si>
  <si>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</si>
  <si>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</si>
  <si>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</si>
  <si>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</si>
  <si>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</si>
  <si>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</si>
  <si>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</si>
  <si>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</si>
  <si>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</si>
  <si>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</si>
  <si>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</si>
  <si>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</si>
  <si>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</si>
  <si>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</si>
  <si>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</si>
  <si>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</si>
  <si>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</si>
  <si>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</si>
  <si>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</si>
  <si>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</si>
  <si>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</si>
  <si>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</si>
  <si>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</si>
  <si>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</si>
  <si>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</si>
  <si>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</si>
  <si>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</si>
  <si>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</si>
  <si>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</si>
  <si>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</si>
  <si>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</si>
  <si>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</si>
  <si>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</si>
  <si>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</si>
  <si>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</si>
  <si>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</si>
  <si>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</si>
  <si>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</si>
  <si>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</si>
  <si>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</si>
  <si>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</si>
  <si>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</si>
  <si>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</si>
  <si>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</si>
  <si>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</si>
  <si>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</si>
  <si>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</si>
  <si>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</si>
  <si>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</si>
  <si>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</si>
  <si>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</si>
  <si>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</si>
  <si>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</si>
  <si>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</si>
  <si>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</si>
  <si>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</si>
  <si>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</si>
  <si>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</si>
  <si>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</si>
  <si>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</si>
  <si>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</si>
  <si>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</si>
  <si>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</si>
  <si>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</si>
  <si>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</si>
  <si>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</si>
  <si>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</si>
  <si>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</si>
  <si>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</si>
  <si>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</si>
  <si>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</si>
  <si>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</si>
  <si>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</si>
  <si>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</si>
  <si>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</si>
  <si>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</si>
  <si>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</si>
  <si>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</si>
  <si>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</si>
  <si>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</si>
  <si>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</si>
  <si>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</si>
  <si>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</si>
  <si>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</si>
  <si>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</si>
  <si>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</si>
  <si>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</si>
  <si>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</si>
  <si>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</si>
  <si>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</si>
  <si>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</si>
  <si>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</si>
  <si>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</si>
  <si>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</si>
  <si>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</si>
  <si>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</si>
  <si>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</si>
  <si>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</si>
  <si>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</si>
  <si>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</si>
  <si>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</si>
  <si>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</si>
  <si>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</si>
  <si>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</si>
  <si>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</si>
  <si>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</si>
  <si>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</si>
  <si>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</si>
  <si>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</si>
  <si>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</si>
  <si>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</si>
  <si>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</si>
  <si>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</si>
  <si>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</si>
  <si>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</si>
  <si>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</si>
  <si>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</si>
  <si>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</si>
  <si>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</si>
  <si>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</si>
  <si>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</si>
  <si>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</si>
  <si>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</si>
  <si>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</si>
  <si>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</si>
  <si>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</si>
  <si>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</si>
  <si>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</si>
  <si>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</si>
  <si>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</si>
  <si>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</si>
  <si>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</si>
  <si>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</si>
  <si>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</si>
  <si>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</si>
  <si>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</si>
  <si>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</si>
  <si>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</si>
  <si>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</si>
  <si>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</si>
  <si>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</si>
  <si>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</si>
  <si>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</si>
  <si>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</si>
  <si>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</si>
  <si>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</si>
  <si>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</si>
  <si>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</si>
  <si>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</si>
  <si>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</si>
  <si>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</si>
  <si>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</si>
  <si>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</si>
  <si>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</si>
  <si>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</si>
  <si>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</si>
  <si>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</si>
  <si>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</si>
  <si>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</si>
  <si>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</si>
  <si>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</si>
  <si>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</si>
  <si>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</si>
  <si>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</si>
  <si>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</si>
  <si>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</si>
  <si>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</si>
  <si>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</si>
  <si>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</si>
  <si>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</si>
  <si>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</si>
  <si>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</si>
  <si>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</si>
  <si>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</si>
  <si>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</si>
  <si>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</si>
  <si>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</si>
  <si>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</si>
  <si>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</si>
  <si>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</si>
  <si>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</si>
  <si>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</si>
  <si>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</si>
  <si>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</si>
  <si>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</si>
  <si>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</si>
  <si>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</si>
  <si>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</si>
  <si>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</si>
  <si>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</si>
  <si>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</si>
  <si>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</si>
  <si>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</si>
  <si>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</si>
  <si>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</si>
  <si>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</si>
  <si>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</si>
  <si>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</si>
  <si>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</si>
  <si>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</si>
  <si>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</si>
  <si>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</si>
  <si>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</si>
  <si>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</si>
  <si>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</si>
  <si>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</si>
  <si>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</si>
  <si>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</si>
  <si>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</si>
  <si>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</si>
  <si>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</si>
  <si>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</si>
  <si>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</si>
  <si>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</si>
  <si>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</si>
  <si>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</si>
  <si>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</si>
  <si>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</si>
  <si>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</si>
  <si>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</si>
  <si>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</si>
  <si>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</si>
  <si>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</si>
  <si>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</si>
  <si>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</si>
  <si>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</si>
  <si>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</si>
  <si>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</si>
  <si>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</si>
  <si>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</si>
  <si>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</si>
  <si>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</si>
  <si>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</si>
  <si>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</si>
  <si>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</si>
  <si>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</si>
  <si>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</si>
  <si>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</si>
  <si>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</si>
  <si>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</si>
  <si>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</si>
  <si>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</si>
  <si>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</si>
  <si>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</si>
  <si>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</si>
  <si>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</si>
  <si>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</si>
  <si>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</si>
  <si>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</si>
  <si>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</si>
  <si>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</si>
  <si>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</si>
  <si>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</si>
  <si>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</si>
  <si>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</si>
  <si>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</si>
  <si>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</si>
  <si>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</si>
  <si>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</si>
  <si>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</si>
  <si>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</si>
  <si>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</si>
  <si>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</si>
  <si>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</si>
  <si>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</si>
  <si>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</si>
  <si>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</si>
  <si>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</si>
  <si>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</si>
  <si>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</si>
  <si>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</si>
  <si>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</si>
  <si>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</si>
  <si>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</si>
  <si>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</si>
  <si>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</si>
  <si>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</si>
  <si>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</si>
  <si>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</si>
  <si>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</si>
  <si>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</si>
  <si>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</si>
  <si>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</si>
  <si>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</si>
  <si>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</si>
  <si>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</si>
  <si>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</si>
  <si>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</si>
  <si>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</si>
  <si>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</si>
  <si>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</si>
  <si>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</si>
  <si>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</si>
  <si>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</si>
  <si>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</si>
  <si>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</si>
  <si>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</si>
  <si>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</si>
  <si>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</si>
  <si>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</si>
  <si>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</si>
  <si>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</si>
  <si>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</si>
  <si>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</si>
  <si>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</si>
  <si>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</si>
  <si>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</si>
  <si>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</si>
  <si>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</si>
  <si>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</si>
  <si>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</si>
  <si>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</si>
  <si>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</si>
  <si>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</si>
  <si>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</si>
  <si>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</si>
  <si>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</si>
  <si>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</si>
  <si>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</si>
  <si>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</si>
  <si>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</si>
  <si>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</si>
  <si>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</si>
  <si>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</si>
  <si>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</si>
  <si>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</si>
  <si>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</si>
  <si>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</si>
  <si>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</si>
  <si>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</si>
  <si>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</si>
  <si>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</si>
  <si>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</si>
  <si>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</si>
  <si>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</si>
  <si>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</si>
  <si>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</si>
  <si>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</si>
  <si>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</si>
  <si>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</si>
  <si>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</si>
  <si>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</si>
  <si>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</si>
  <si>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</si>
  <si>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</si>
  <si>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</si>
  <si>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</si>
  <si>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</si>
  <si>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</si>
  <si>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</si>
  <si>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</si>
  <si>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</si>
  <si>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</si>
  <si>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</si>
  <si>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</si>
  <si>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</si>
  <si>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</si>
  <si>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</si>
  <si>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</si>
  <si>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</si>
  <si>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</si>
  <si>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</si>
  <si>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</si>
  <si>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</si>
  <si>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</si>
  <si>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</si>
  <si>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</si>
  <si>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</si>
  <si>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</si>
  <si>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</si>
  <si>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</si>
  <si>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</si>
  <si>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</si>
  <si>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</si>
  <si>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</si>
  <si>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</si>
  <si>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</si>
  <si>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</si>
  <si>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</si>
  <si>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</si>
  <si>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</si>
  <si>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</si>
  <si>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</si>
  <si>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</si>
  <si>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</si>
  <si>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</si>
  <si>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</si>
  <si>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</si>
  <si>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</si>
  <si>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</si>
  <si>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</si>
  <si>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</si>
  <si>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</si>
  <si>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</si>
  <si>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</si>
  <si>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</si>
  <si>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</si>
  <si>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</si>
  <si>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</si>
  <si>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</si>
  <si>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</si>
  <si>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</si>
  <si>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</si>
  <si>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</si>
  <si>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</si>
  <si>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</si>
  <si>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</si>
  <si>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</si>
  <si>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</si>
  <si>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</si>
  <si>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</si>
  <si>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</si>
  <si>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</si>
  <si>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</si>
  <si>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</si>
  <si>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</si>
  <si>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</si>
  <si>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</si>
  <si>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</si>
  <si>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</si>
  <si>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</si>
  <si>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</si>
  <si>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</si>
  <si>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</si>
  <si>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</si>
  <si>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</si>
  <si>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</si>
  <si>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</si>
  <si>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</si>
  <si>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</si>
  <si>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</si>
  <si>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</si>
  <si>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</si>
  <si>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</si>
  <si>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</si>
  <si>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</si>
  <si>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</si>
  <si>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</si>
  <si>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</si>
  <si>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</si>
  <si>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</si>
  <si>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</si>
  <si>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</si>
  <si>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</si>
  <si>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</si>
  <si>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</si>
  <si>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</si>
  <si>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</si>
  <si>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</si>
  <si>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</si>
  <si>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</si>
  <si>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</si>
  <si>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</si>
  <si>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</si>
  <si>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</si>
  <si>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</si>
  <si>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</si>
  <si>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</si>
  <si>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</si>
  <si>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</si>
  <si>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</si>
  <si>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</si>
  <si>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</si>
  <si>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</si>
  <si>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</si>
  <si>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</si>
  <si>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</si>
  <si>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</si>
  <si>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</si>
  <si>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</si>
  <si>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</si>
  <si>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</si>
  <si>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</si>
  <si>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</si>
  <si>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</si>
  <si>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</si>
  <si>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</si>
  <si>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</si>
  <si>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</si>
  <si>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</si>
  <si>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</si>
  <si>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</si>
  <si>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</si>
  <si>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</si>
  <si>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</si>
  <si>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</si>
  <si>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</si>
  <si>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</si>
  <si>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</si>
  <si>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</si>
  <si>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</si>
  <si>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</si>
  <si>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</si>
  <si>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</si>
  <si>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</si>
  <si>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</si>
  <si>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</si>
  <si>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</si>
  <si>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</si>
  <si>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</si>
  <si>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</si>
  <si>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</si>
  <si>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</si>
  <si>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</si>
  <si>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</si>
  <si>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</si>
  <si>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</si>
  <si>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</si>
  <si>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</si>
  <si>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</si>
  <si>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</si>
  <si>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</si>
  <si>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</si>
  <si>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</si>
  <si>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</si>
  <si>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</si>
  <si>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</si>
  <si>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</si>
  <si>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</si>
  <si>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</si>
  <si>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</si>
  <si>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</si>
  <si>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</si>
  <si>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</si>
  <si>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</si>
  <si>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</si>
  <si>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</si>
  <si>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</si>
  <si>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</si>
  <si>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</si>
  <si>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</si>
  <si>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</si>
  <si>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</si>
  <si>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</si>
  <si>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</si>
  <si>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</si>
  <si>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</si>
  <si>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</si>
  <si>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</si>
  <si>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</si>
  <si>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</si>
  <si>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</si>
  <si>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</si>
  <si>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</si>
  <si>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</si>
  <si>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</si>
  <si>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</si>
  <si>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</si>
  <si>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</si>
  <si>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</si>
  <si>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</si>
  <si>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</si>
  <si>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</si>
  <si>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</si>
  <si>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</si>
  <si>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</si>
  <si>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</si>
  <si>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</si>
  <si>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</si>
  <si>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</si>
  <si>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</si>
  <si>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</si>
  <si>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</si>
  <si>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</si>
  <si>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</si>
  <si>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</si>
  <si>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</si>
  <si>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</si>
  <si>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</si>
  <si>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</si>
  <si>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</si>
  <si>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</si>
  <si>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</si>
  <si>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</si>
  <si>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</si>
  <si>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</si>
  <si>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</si>
  <si>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</si>
  <si>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</si>
  <si>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</si>
  <si>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</si>
  <si>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</si>
  <si>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</si>
  <si>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</si>
  <si>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</si>
  <si>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</si>
  <si>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</si>
  <si>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</si>
  <si>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</si>
  <si>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</si>
  <si>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</si>
  <si>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</si>
  <si>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</si>
  <si>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</si>
  <si>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</si>
  <si>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</si>
  <si>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</si>
  <si>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</si>
  <si>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</si>
  <si>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</si>
  <si>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</si>
  <si>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</si>
  <si>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</si>
  <si>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</si>
  <si>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</si>
  <si>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</si>
  <si>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</si>
  <si>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</si>
  <si>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</si>
  <si>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</si>
  <si>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</si>
  <si>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</si>
  <si>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</si>
  <si>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</si>
  <si>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</si>
  <si>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</si>
  <si>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</si>
  <si>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</si>
  <si>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</si>
  <si>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</si>
  <si>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</si>
  <si>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</si>
  <si>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</si>
  <si>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</si>
  <si>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</si>
  <si>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</si>
  <si>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</si>
  <si>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</si>
  <si>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</si>
  <si>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</si>
  <si>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</si>
  <si>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</si>
  <si>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</si>
  <si>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</si>
  <si>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</si>
  <si>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</si>
  <si>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</si>
  <si>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</si>
  <si>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</si>
  <si>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</si>
  <si>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</si>
  <si>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</si>
  <si>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</si>
  <si>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</si>
  <si>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</si>
  <si>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</si>
  <si>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</si>
  <si>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</si>
  <si>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</si>
  <si>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</si>
  <si>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</si>
  <si>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</si>
  <si>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</si>
  <si>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</si>
  <si>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</si>
  <si>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</si>
  <si>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</si>
  <si>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</si>
  <si>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</si>
  <si>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</si>
  <si>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</si>
  <si>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</si>
  <si>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</si>
  <si>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</si>
  <si>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</si>
  <si>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</si>
  <si>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</si>
  <si>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</si>
  <si>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</si>
  <si>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</si>
  <si>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</si>
  <si>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</si>
  <si>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</si>
  <si>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</si>
  <si>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</si>
  <si>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</si>
  <si>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</si>
  <si>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</si>
  <si>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</si>
  <si>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</si>
  <si>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</si>
  <si>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</si>
  <si>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</si>
  <si>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</si>
  <si>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</si>
  <si>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</si>
  <si>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</si>
  <si>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</si>
  <si>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</si>
  <si>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</si>
  <si>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</si>
  <si>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</si>
  <si>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</si>
  <si>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</si>
  <si>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</si>
  <si>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</si>
  <si>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</si>
  <si>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</si>
  <si>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</si>
  <si>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</si>
  <si>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</si>
  <si>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</si>
  <si>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</si>
  <si>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</si>
  <si>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</si>
  <si>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</si>
  <si>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</si>
  <si>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</si>
  <si>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</si>
  <si>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</si>
  <si>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</si>
  <si>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</si>
  <si>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</si>
  <si>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</si>
  <si>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</si>
  <si>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</si>
  <si>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</si>
  <si>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</si>
  <si>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</si>
  <si>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</si>
  <si>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</si>
  <si>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</si>
  <si>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</si>
  <si>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</si>
  <si>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</si>
  <si>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</si>
  <si>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</si>
  <si>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</si>
  <si>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</si>
  <si>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</si>
  <si>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</si>
  <si>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</si>
  <si>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</si>
  <si>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</si>
  <si>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</si>
  <si>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</si>
  <si>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</si>
  <si>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</si>
  <si>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</si>
  <si>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</si>
  <si>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</si>
  <si>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</si>
  <si>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</si>
  <si>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</si>
  <si>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</si>
  <si>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</si>
  <si>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</si>
  <si>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</si>
  <si>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</si>
  <si>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</si>
  <si>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</si>
  <si>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</si>
  <si>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</si>
  <si>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</si>
  <si>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</si>
  <si>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</si>
  <si>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</si>
  <si>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</si>
  <si>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</si>
  <si>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</si>
  <si>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</si>
  <si>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</si>
  <si>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</si>
  <si>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</si>
  <si>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</si>
  <si>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</si>
  <si>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</si>
  <si>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</si>
  <si>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</si>
  <si>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</si>
  <si>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</si>
  <si>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</si>
  <si>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</si>
  <si>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</si>
  <si>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</si>
  <si>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</si>
  <si>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</si>
  <si>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</si>
  <si>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</si>
  <si>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</si>
  <si>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</si>
  <si>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</si>
  <si>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</si>
  <si>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</si>
  <si>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</si>
  <si>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</si>
  <si>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</si>
  <si>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</si>
  <si>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</si>
  <si>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</si>
  <si>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</si>
  <si>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</si>
  <si>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</si>
  <si>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</si>
  <si>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</si>
  <si>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</si>
  <si>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</si>
  <si>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</si>
  <si>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</si>
  <si>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</si>
  <si>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</si>
  <si>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</si>
  <si>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</si>
  <si>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</si>
  <si>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</si>
  <si>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</si>
  <si>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</si>
  <si>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</si>
  <si>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</si>
  <si>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</si>
  <si>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</si>
  <si>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</si>
  <si>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</si>
  <si>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</si>
  <si>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</si>
  <si>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</si>
  <si>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</si>
  <si>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</si>
  <si>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</si>
  <si>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</si>
  <si>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</si>
  <si>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</si>
  <si>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</si>
  <si>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</si>
  <si>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</si>
  <si>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</si>
  <si>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</si>
  <si>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</si>
  <si>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</si>
  <si>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</si>
  <si>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</si>
  <si>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</si>
  <si>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</si>
  <si>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</si>
  <si>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</si>
  <si>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</si>
  <si>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</si>
  <si>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</si>
  <si>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</si>
  <si>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</si>
  <si>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</si>
  <si>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</si>
  <si>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</si>
  <si>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</si>
  <si>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</si>
  <si>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</si>
  <si>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</si>
  <si>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</si>
  <si>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</si>
  <si>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</si>
  <si>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</si>
  <si>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</si>
  <si>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</si>
  <si>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</si>
  <si>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</si>
  <si>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</si>
  <si>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</si>
  <si>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</si>
  <si>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</si>
  <si>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</si>
  <si>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</si>
  <si>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</si>
  <si>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</si>
  <si>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</si>
  <si>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</si>
  <si>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</si>
  <si>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</si>
  <si>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</si>
  <si>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</si>
  <si>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</si>
  <si>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</si>
  <si>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</si>
  <si>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</si>
  <si>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</si>
  <si>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</si>
  <si>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</si>
  <si>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</si>
  <si>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</si>
  <si>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</si>
  <si>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</si>
  <si>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</si>
  <si>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</si>
  <si>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</si>
  <si>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</si>
  <si>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</si>
  <si>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</si>
  <si>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</si>
  <si>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</si>
  <si>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</si>
  <si>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</si>
  <si>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</si>
  <si>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</si>
  <si>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</si>
  <si>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</si>
  <si>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</si>
  <si>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</si>
  <si>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</si>
  <si>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</si>
  <si>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</si>
  <si>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</si>
  <si>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</si>
  <si>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</si>
  <si>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</si>
  <si>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</si>
  <si>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</si>
  <si>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</si>
  <si>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</si>
  <si>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</si>
  <si>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</si>
  <si>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</si>
  <si>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</si>
  <si>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</si>
  <si>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</si>
  <si>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</si>
  <si>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</si>
  <si>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</si>
  <si>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</si>
  <si>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</si>
  <si>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</si>
  <si>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</si>
  <si>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</si>
  <si>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</si>
  <si>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</si>
  <si>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</si>
  <si>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</si>
  <si>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</si>
  <si>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</si>
  <si>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</si>
  <si>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</si>
  <si>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</si>
  <si>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</si>
  <si>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</si>
  <si>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</si>
  <si>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</si>
  <si>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</si>
  <si>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</si>
  <si>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</si>
  <si>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</si>
  <si>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</si>
  <si>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</si>
  <si>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</si>
  <si>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</si>
  <si>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</si>
  <si>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</si>
  <si>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</si>
  <si>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</si>
  <si>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</si>
  <si>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</si>
  <si>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</si>
  <si>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</si>
  <si>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</si>
  <si>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</si>
  <si>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</si>
  <si>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</si>
  <si>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</si>
  <si>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</si>
  <si>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</si>
  <si>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</si>
  <si>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</si>
  <si>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</si>
  <si>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</si>
  <si>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</si>
  <si>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</si>
  <si>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</si>
  <si>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</si>
  <si>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</si>
  <si>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</si>
  <si>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</si>
  <si>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</si>
  <si>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</si>
  <si>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</si>
  <si>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</si>
  <si>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</si>
  <si>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</si>
  <si>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</si>
  <si>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</si>
  <si>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</si>
  <si>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</si>
  <si>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</si>
  <si>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</si>
  <si>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</si>
  <si>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</si>
  <si>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</si>
  <si>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</si>
  <si>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</si>
  <si>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</si>
  <si>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</si>
  <si>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</si>
  <si>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</si>
  <si>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</si>
  <si>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</si>
  <si>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</si>
  <si>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</si>
  <si>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</si>
  <si>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</si>
  <si>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</si>
  <si>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</si>
  <si>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</si>
  <si>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</si>
  <si>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</si>
  <si>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</si>
  <si>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</si>
  <si>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</si>
  <si>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</si>
  <si>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</si>
  <si>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</si>
  <si>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</si>
  <si>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</si>
  <si>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</si>
  <si>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</si>
  <si>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</si>
  <si>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</si>
  <si>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</si>
  <si>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</si>
  <si>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</si>
  <si>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</si>
  <si>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</si>
  <si>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</si>
  <si>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</si>
  <si>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</si>
  <si>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</si>
  <si>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</si>
  <si>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</si>
  <si>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</si>
  <si>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</si>
  <si>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</si>
  <si>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</si>
  <si>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</si>
  <si>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</si>
  <si>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</si>
  <si>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</si>
  <si>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</si>
  <si>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</si>
  <si>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</si>
  <si>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</si>
  <si>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</si>
  <si>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</si>
  <si>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</si>
  <si>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</si>
  <si>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</si>
  <si>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</si>
  <si>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</si>
  <si>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</si>
  <si>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</si>
  <si>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</si>
  <si>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</si>
  <si>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</si>
  <si>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</si>
  <si>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</si>
  <si>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</si>
  <si>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</si>
  <si>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</si>
  <si>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</si>
  <si>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</si>
  <si>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</si>
  <si>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</si>
  <si>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</si>
  <si>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</si>
  <si>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</si>
  <si>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</si>
  <si>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</si>
  <si>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</si>
  <si>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</si>
  <si>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</si>
  <si>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</si>
  <si>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</si>
  <si>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</si>
  <si>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</si>
  <si>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</si>
  <si>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</si>
  <si>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</si>
  <si>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</si>
  <si>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</si>
  <si>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</si>
  <si>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</si>
  <si>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</si>
  <si>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</si>
  <si>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</si>
  <si>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</si>
  <si>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</si>
  <si>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</si>
  <si>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</si>
  <si>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</si>
  <si>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</si>
  <si>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</si>
  <si>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</si>
  <si>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</si>
  <si>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</si>
  <si>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</si>
  <si>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</si>
  <si>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</si>
  <si>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</si>
  <si>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</si>
  <si>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</si>
  <si>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</si>
  <si>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</si>
  <si>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</si>
  <si>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</si>
  <si>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</si>
  <si>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</si>
  <si>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</si>
  <si>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</si>
  <si>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</si>
  <si>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</si>
  <si>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</si>
  <si>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</si>
  <si>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</si>
  <si>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</si>
  <si>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</si>
  <si>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</si>
  <si>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</si>
  <si>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</si>
  <si>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</si>
  <si>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</si>
  <si>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</si>
  <si>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</si>
  <si>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</si>
  <si>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</si>
  <si>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</si>
  <si>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</si>
  <si>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</si>
  <si>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</si>
  <si>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</si>
  <si>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</si>
  <si>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</si>
  <si>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</si>
  <si>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</si>
  <si>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</si>
  <si>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</si>
  <si>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</si>
  <si>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</si>
  <si>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</si>
  <si>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</si>
  <si>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</si>
  <si>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</si>
  <si>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</si>
  <si>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</si>
  <si>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</si>
  <si>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</si>
  <si>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</si>
  <si>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</si>
  <si>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</si>
  <si>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</si>
  <si>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</si>
  <si>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</si>
  <si>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</si>
  <si>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</si>
  <si>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</si>
  <si>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</si>
  <si>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</si>
  <si>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</si>
  <si>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</si>
  <si>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</si>
  <si>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</si>
  <si>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</si>
  <si>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</si>
  <si>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</si>
  <si>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</si>
  <si>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</si>
  <si>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</si>
  <si>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</si>
  <si>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</si>
  <si>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</si>
  <si>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</si>
  <si>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</si>
  <si>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</si>
  <si>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</si>
  <si>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</si>
  <si>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</si>
  <si>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</si>
  <si>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</si>
  <si>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</si>
  <si>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</si>
  <si>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</si>
  <si>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</si>
  <si>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</si>
  <si>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</si>
  <si>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</si>
  <si>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</si>
  <si>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</si>
  <si>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</si>
  <si>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</si>
  <si>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</si>
  <si>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</si>
  <si>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</si>
  <si>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</si>
  <si>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</si>
  <si>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</si>
  <si>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</si>
  <si>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</si>
  <si>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</si>
  <si>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</si>
  <si>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</si>
  <si>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</si>
  <si>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</si>
  <si>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</si>
  <si>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</si>
  <si>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</si>
  <si>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</si>
  <si>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</si>
  <si>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</si>
  <si>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</si>
  <si>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</si>
  <si>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</si>
  <si>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</si>
  <si>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</si>
  <si>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</si>
  <si>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</si>
  <si>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</si>
  <si>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</si>
  <si>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</si>
  <si>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</si>
  <si>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</si>
  <si>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</si>
  <si>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</si>
  <si>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</si>
  <si>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</si>
  <si>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</si>
  <si>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</si>
  <si>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</si>
  <si>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</si>
  <si>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</si>
  <si>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</si>
  <si>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</si>
  <si>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</si>
  <si>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</si>
  <si>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</si>
  <si>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</si>
  <si>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</si>
  <si>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</si>
  <si>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</si>
  <si>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</si>
  <si>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</si>
  <si>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</si>
  <si>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</si>
  <si>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</si>
  <si>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</si>
  <si>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</si>
  <si>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</si>
  <si>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</si>
  <si>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</si>
  <si>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</si>
  <si>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</si>
  <si>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</si>
  <si>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</si>
  <si>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</si>
  <si>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</si>
  <si>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</si>
  <si>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</si>
  <si>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</si>
  <si>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</si>
  <si>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</si>
  <si>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</si>
  <si>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</si>
  <si>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</si>
  <si>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</si>
  <si>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</si>
  <si>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</si>
  <si>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</si>
  <si>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</si>
  <si>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</si>
  <si>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</si>
  <si>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</si>
  <si>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</si>
  <si>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</si>
  <si>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</si>
  <si>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</si>
  <si>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</si>
  <si>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</si>
  <si>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</si>
  <si>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</si>
  <si>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</si>
  <si>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</si>
  <si>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</si>
  <si>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</si>
  <si>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</si>
  <si>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</si>
  <si>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</si>
  <si>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</si>
  <si>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</si>
  <si>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</si>
  <si>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</si>
  <si>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</si>
  <si>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</si>
  <si>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</si>
  <si>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</si>
  <si>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</si>
  <si>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</si>
  <si>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</si>
  <si>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</si>
  <si>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</si>
  <si>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</si>
  <si>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</si>
  <si>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</si>
  <si>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</si>
  <si>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</si>
  <si>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</si>
  <si>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</si>
  <si>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</si>
  <si>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</si>
  <si>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</si>
  <si>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</si>
  <si>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</si>
  <si>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</si>
  <si>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</si>
  <si>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</si>
  <si>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</si>
  <si>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</si>
  <si>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</si>
  <si>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</si>
  <si>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</si>
  <si>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</si>
  <si>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</si>
  <si>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</si>
  <si>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</si>
  <si>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</si>
  <si>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</si>
  <si>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</si>
  <si>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</si>
  <si>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</si>
  <si>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</si>
  <si>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</si>
  <si>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</si>
  <si>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</si>
  <si>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</si>
  <si>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</si>
  <si>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</si>
  <si>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</si>
  <si>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</si>
  <si>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</si>
  <si>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</si>
  <si>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</si>
  <si>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</si>
  <si>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</si>
  <si>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</si>
  <si>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</si>
  <si>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</si>
  <si>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</si>
  <si>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</si>
  <si>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</si>
  <si>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</si>
  <si>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</si>
  <si>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</si>
  <si>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</si>
  <si>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</si>
  <si>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</si>
  <si>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</si>
  <si>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</si>
  <si>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</si>
  <si>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</si>
  <si>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</si>
  <si>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</si>
  <si>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</si>
  <si>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</si>
  <si>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</si>
  <si>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</si>
  <si>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</si>
  <si>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</si>
  <si>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</si>
  <si>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</si>
  <si>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</si>
  <si>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</si>
  <si>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</si>
  <si>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</si>
  <si>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</si>
  <si>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</si>
  <si>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</si>
  <si>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</si>
  <si>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</si>
  <si>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</si>
  <si>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</si>
  <si>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</si>
  <si>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</si>
  <si>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</si>
  <si>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</si>
  <si>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</si>
  <si>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</si>
  <si>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</si>
  <si>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</si>
  <si>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</si>
  <si>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</si>
  <si>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</si>
  <si>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</si>
  <si>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</si>
  <si>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</si>
  <si>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</si>
  <si>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</si>
  <si>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</si>
  <si>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</si>
  <si>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</si>
  <si>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</si>
  <si>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</si>
  <si>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</si>
  <si>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</si>
  <si>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</si>
  <si>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</si>
  <si>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</si>
  <si>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</si>
  <si>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</si>
  <si>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</si>
  <si>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</si>
  <si>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</si>
  <si>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</si>
  <si>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</si>
  <si>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</si>
  <si>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</si>
  <si>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</si>
  <si>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</si>
  <si>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</si>
  <si>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</si>
  <si>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</si>
  <si>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</si>
  <si>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</si>
  <si>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</si>
  <si>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</si>
  <si>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</si>
  <si>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</si>
  <si>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</si>
  <si>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</si>
  <si>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</si>
  <si>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</si>
  <si>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</si>
  <si>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</si>
  <si>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</si>
  <si>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</si>
  <si>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</si>
  <si>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</si>
  <si>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</si>
  <si>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</si>
  <si>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</si>
  <si>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</si>
  <si>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</si>
  <si>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</si>
  <si>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</si>
  <si>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</si>
  <si>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</si>
  <si>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</si>
  <si>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</si>
  <si>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</si>
  <si>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</si>
  <si>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</si>
  <si>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</si>
  <si>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</si>
  <si>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</si>
  <si>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</si>
  <si>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</si>
  <si>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</si>
  <si>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</si>
  <si>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</si>
  <si>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</si>
  <si>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</si>
  <si>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</si>
  <si>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</si>
  <si>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</si>
  <si>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</si>
  <si>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</si>
  <si>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</si>
  <si>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</si>
  <si>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</si>
  <si>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</si>
  <si>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</si>
  <si>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</si>
  <si>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</si>
  <si>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</si>
  <si>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</si>
  <si>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</si>
  <si>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</si>
  <si>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</si>
  <si>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</si>
  <si>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</si>
  <si>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</si>
  <si>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</si>
  <si>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</si>
  <si>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</si>
  <si>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</si>
  <si>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</si>
  <si>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</si>
  <si>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</si>
  <si>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</si>
  <si>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</si>
  <si>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</si>
  <si>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</si>
  <si>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</si>
  <si>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</si>
  <si>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</si>
  <si>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</si>
  <si>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</si>
  <si>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</si>
  <si>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</si>
  <si>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</si>
  <si>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</si>
  <si>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</si>
  <si>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</si>
  <si>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</si>
  <si>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</si>
  <si>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</si>
  <si>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</si>
  <si>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</si>
  <si>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</si>
  <si>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</si>
  <si>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</si>
  <si>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</si>
  <si>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</si>
  <si>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</si>
  <si>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</si>
  <si>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</si>
  <si>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</si>
  <si>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</si>
  <si>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</si>
  <si>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</si>
  <si>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</si>
  <si>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</si>
  <si>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</si>
  <si>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</si>
  <si>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</si>
  <si>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</si>
  <si>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</si>
  <si>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</si>
  <si>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</si>
  <si>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</si>
  <si>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</si>
  <si>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</si>
  <si>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</si>
  <si>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</si>
  <si>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</si>
  <si>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</si>
  <si>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</si>
  <si>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</si>
  <si>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</si>
  <si>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</si>
  <si>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</si>
  <si>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</si>
  <si>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</si>
  <si>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</si>
  <si>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</si>
  <si>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</si>
  <si>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</si>
  <si>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</si>
  <si>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</si>
  <si>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</si>
  <si>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</si>
  <si>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</si>
  <si>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</si>
  <si>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</si>
  <si>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</si>
  <si>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</si>
  <si>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</si>
  <si>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</si>
  <si>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</si>
  <si>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</si>
  <si>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</si>
  <si>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</si>
  <si>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</si>
  <si>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</si>
  <si>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</si>
  <si>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</si>
  <si>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</si>
  <si>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</si>
  <si>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</si>
  <si>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</si>
  <si>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</si>
  <si>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</si>
  <si>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</si>
  <si>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</si>
  <si>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</si>
  <si>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</si>
  <si>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</si>
  <si>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</si>
  <si>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</si>
  <si>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</si>
  <si>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</si>
  <si>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</si>
  <si>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</si>
  <si>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</si>
  <si>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</si>
  <si>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</si>
  <si>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</si>
  <si>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</si>
  <si>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</si>
  <si>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</si>
  <si>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</si>
  <si>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</si>
  <si>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</si>
  <si>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</si>
  <si>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</si>
  <si>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</si>
  <si>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</si>
  <si>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</si>
  <si>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</si>
  <si>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</si>
  <si>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</si>
  <si>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</si>
  <si>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</si>
  <si>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</si>
  <si>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</si>
  <si>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</si>
  <si>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</si>
  <si>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</si>
  <si>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</si>
  <si>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</si>
  <si>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</si>
  <si>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</si>
  <si>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</si>
  <si>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</si>
  <si>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</si>
  <si>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</si>
  <si>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</si>
  <si>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</si>
  <si>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</si>
  <si>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</si>
  <si>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</si>
  <si>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</si>
  <si>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</si>
  <si>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</si>
  <si>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</si>
  <si>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</si>
  <si>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</si>
  <si>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</si>
  <si>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</si>
  <si>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</si>
  <si>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</si>
  <si>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</si>
  <si>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</si>
  <si>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</si>
  <si>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</si>
  <si>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</si>
  <si>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</si>
  <si>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</si>
  <si>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</si>
  <si>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</si>
  <si>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</si>
  <si>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</si>
  <si>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</si>
  <si>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</si>
  <si>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</si>
  <si>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</si>
  <si>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</si>
  <si>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</si>
  <si>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</si>
  <si>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</si>
  <si>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</si>
  <si>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</si>
  <si>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</si>
  <si>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</si>
  <si>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</si>
  <si>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</si>
  <si>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</si>
  <si>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</si>
  <si>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</si>
  <si>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</si>
  <si>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</si>
  <si>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</si>
  <si>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</si>
  <si>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</si>
  <si>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</si>
  <si>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</si>
  <si>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</si>
  <si>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</si>
  <si>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</si>
  <si>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</si>
  <si>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</si>
  <si>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</si>
  <si>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</si>
  <si>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</si>
  <si>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</si>
  <si>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</si>
  <si>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</si>
  <si>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</si>
  <si>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</si>
  <si>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</si>
  <si>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</si>
  <si>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</si>
  <si>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</si>
  <si>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</si>
  <si>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</si>
  <si>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</si>
  <si>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</si>
  <si>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</si>
  <si>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</si>
  <si>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</si>
  <si>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</si>
  <si>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</si>
  <si>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</si>
  <si>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</si>
  <si>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</si>
  <si>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</si>
  <si>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</si>
  <si>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</si>
  <si>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</si>
  <si>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</si>
  <si>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</si>
  <si>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</si>
  <si>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</si>
  <si>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</si>
  <si>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</si>
  <si>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</si>
  <si>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</si>
  <si>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</si>
  <si>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</si>
  <si>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</si>
  <si>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</si>
  <si>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</si>
  <si>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</si>
  <si>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</si>
  <si>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</si>
  <si>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</si>
  <si>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</si>
  <si>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</si>
  <si>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</si>
  <si>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</si>
  <si>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</si>
  <si>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</si>
  <si>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</si>
  <si>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</si>
  <si>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</si>
  <si>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</si>
  <si>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</si>
  <si>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</si>
  <si>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</si>
  <si>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</si>
  <si>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</si>
  <si>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</si>
  <si>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</si>
  <si>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</si>
  <si>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</si>
  <si>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</si>
  <si>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</si>
  <si>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</si>
  <si>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</si>
  <si>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</si>
  <si>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</si>
  <si>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</si>
  <si>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</si>
  <si>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</si>
  <si>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</si>
  <si>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</si>
  <si>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</si>
  <si>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</si>
  <si>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</si>
  <si>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</si>
  <si>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</si>
  <si>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</si>
  <si>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</si>
  <si>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</si>
  <si>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</si>
  <si>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</si>
  <si>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</si>
  <si>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</si>
  <si>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</si>
  <si>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</si>
  <si>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</si>
  <si>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</si>
  <si>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</si>
  <si>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</si>
  <si>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</si>
  <si>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</si>
  <si>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</si>
  <si>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</si>
  <si>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</si>
  <si>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</si>
  <si>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</si>
  <si>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</si>
  <si>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</si>
  <si>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</si>
  <si>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</si>
  <si>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</si>
  <si>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</si>
  <si>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</si>
  <si>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</si>
  <si>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</si>
  <si>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</si>
  <si>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</si>
  <si>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</si>
  <si>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</si>
  <si>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</si>
  <si>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</si>
  <si>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</si>
  <si>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</si>
  <si>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</si>
  <si>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</si>
  <si>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</si>
  <si>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</si>
  <si>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</si>
  <si>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</si>
  <si>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</si>
  <si>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</si>
  <si>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</si>
  <si>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</si>
  <si>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</si>
  <si>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</si>
  <si>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</si>
  <si>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</si>
  <si>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</si>
  <si>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</si>
  <si>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</si>
  <si>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</si>
  <si>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</si>
  <si>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</si>
  <si>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</si>
  <si>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</si>
  <si>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</si>
  <si>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</si>
  <si>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</si>
  <si>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</si>
  <si>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</si>
  <si>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</si>
  <si>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</si>
  <si>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</si>
  <si>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</si>
  <si>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</si>
  <si>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</si>
  <si>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</si>
  <si>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</si>
  <si>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</si>
  <si>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</si>
  <si>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</si>
  <si>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</si>
  <si>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</si>
  <si>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</si>
  <si>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</si>
  <si>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</si>
  <si>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</si>
  <si>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</si>
  <si>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</si>
  <si>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</si>
  <si>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</si>
  <si>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</si>
  <si>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</si>
  <si>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</si>
  <si>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</si>
  <si>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</si>
  <si>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</si>
  <si>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</si>
  <si>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</si>
  <si>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</si>
  <si>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</si>
  <si>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</si>
  <si>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</si>
  <si>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</si>
  <si>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</si>
  <si>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</si>
  <si>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</si>
  <si>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</si>
  <si>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</si>
  <si>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</si>
  <si>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</si>
  <si>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</si>
  <si>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</si>
  <si>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</si>
  <si>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</si>
  <si>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</si>
  <si>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</si>
  <si>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</si>
  <si>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</si>
  <si>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</si>
  <si>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</si>
  <si>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</si>
  <si>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</si>
  <si>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</si>
  <si>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</si>
  <si>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</si>
  <si>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</si>
  <si>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</si>
  <si>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</si>
  <si>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</si>
  <si>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</si>
  <si>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</si>
  <si>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</si>
  <si>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</si>
  <si>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</si>
  <si>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</si>
  <si>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</si>
  <si>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</si>
  <si>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</si>
  <si>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</si>
  <si>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</si>
  <si>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</si>
  <si>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</si>
  <si>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</si>
  <si>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</si>
  <si>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</si>
  <si>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</si>
  <si>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</si>
  <si>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</si>
  <si>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</si>
  <si>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</si>
  <si>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</si>
  <si>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</si>
  <si>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</si>
  <si>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</si>
  <si>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</si>
  <si>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</si>
  <si>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</si>
  <si>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</si>
  <si>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</si>
  <si>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</si>
  <si>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</si>
  <si>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</si>
  <si>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</si>
  <si>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</si>
  <si>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</si>
  <si>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</si>
  <si>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</si>
  <si>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</si>
  <si>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</si>
  <si>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</si>
  <si>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</si>
  <si>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</si>
  <si>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</si>
  <si>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</si>
  <si>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</si>
  <si>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</si>
  <si>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</si>
  <si>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</si>
  <si>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</si>
  <si>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</si>
  <si>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</si>
  <si>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</si>
  <si>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</si>
  <si>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</si>
  <si>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</si>
  <si>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</si>
  <si>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</si>
  <si>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</si>
  <si>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</si>
  <si>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</si>
  <si>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</si>
  <si>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</si>
  <si>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</si>
  <si>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</si>
  <si>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</si>
  <si>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</si>
  <si>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</si>
  <si>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</si>
  <si>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</si>
  <si>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</si>
  <si>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</si>
  <si>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</si>
  <si>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</si>
  <si>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</si>
  <si>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</si>
  <si>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</si>
  <si>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</si>
  <si>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</si>
  <si>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</si>
  <si>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</si>
  <si>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</si>
  <si>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</si>
  <si>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</si>
  <si>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</si>
  <si>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</si>
  <si>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</si>
  <si>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</si>
  <si>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</si>
  <si>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</si>
  <si>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</si>
  <si>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</si>
  <si>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</si>
  <si>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</si>
  <si>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</si>
  <si>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</si>
  <si>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</si>
  <si>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</si>
  <si>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</si>
  <si>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</si>
  <si>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</si>
  <si>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</si>
  <si>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</si>
  <si>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</si>
  <si>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</si>
  <si>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</si>
  <si>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</si>
  <si>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</si>
  <si>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</si>
  <si>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</si>
  <si>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</si>
  <si>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</si>
  <si>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</si>
  <si>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</si>
  <si>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</si>
  <si>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</si>
  <si>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</si>
  <si>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</si>
  <si>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</si>
  <si>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</si>
  <si>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</si>
  <si>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</si>
  <si>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</si>
  <si>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</si>
  <si>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</si>
  <si>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</si>
  <si>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</si>
  <si>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</si>
  <si>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</si>
  <si>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</si>
  <si>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</si>
  <si>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</si>
  <si>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</si>
  <si>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</si>
  <si>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</si>
  <si>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</si>
  <si>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</si>
  <si>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</si>
  <si>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</si>
  <si>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</si>
  <si>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</si>
  <si>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</si>
  <si>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</si>
  <si>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</si>
  <si>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</si>
  <si>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</si>
  <si>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</si>
  <si>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</si>
  <si>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</si>
  <si>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</si>
  <si>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</si>
  <si>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</si>
  <si>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</si>
  <si>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</si>
  <si>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</si>
  <si>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</si>
  <si>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</si>
  <si>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</si>
  <si>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</si>
  <si>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</si>
  <si>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</si>
  <si>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</si>
  <si>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</si>
  <si>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</si>
  <si>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</si>
  <si>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</si>
  <si>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</si>
  <si>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</si>
  <si>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</si>
  <si>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</si>
  <si>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</si>
  <si>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</si>
  <si>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</si>
  <si>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</si>
  <si>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</si>
  <si>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</si>
  <si>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</si>
  <si>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</si>
  <si>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</si>
  <si>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</si>
  <si>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</si>
  <si>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</si>
  <si>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</si>
  <si>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</si>
  <si>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</si>
  <si>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</si>
  <si>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</si>
  <si>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</si>
  <si>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</si>
  <si>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</si>
  <si>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</si>
  <si>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</si>
  <si>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</si>
  <si>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</si>
  <si>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</si>
  <si>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</si>
  <si>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</si>
  <si>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</si>
  <si>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</si>
  <si>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</si>
  <si>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</si>
  <si>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</si>
  <si>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</si>
  <si>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</si>
  <si>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</si>
  <si>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</si>
  <si>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</si>
  <si>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</si>
  <si>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</si>
  <si>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</si>
  <si>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</si>
  <si>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</si>
  <si>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</si>
  <si>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</si>
  <si>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</si>
  <si>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</si>
  <si>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</si>
  <si>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</si>
  <si>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</si>
  <si>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</si>
  <si>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</si>
  <si>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</si>
  <si>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</si>
  <si>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</si>
  <si>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</si>
  <si>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</si>
  <si>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</si>
  <si>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</si>
  <si>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</si>
  <si>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</si>
  <si>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</si>
  <si>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</si>
  <si>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</si>
  <si>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</si>
  <si>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</si>
  <si>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</si>
  <si>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</si>
  <si>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</si>
  <si>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</si>
  <si>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</si>
  <si>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</si>
  <si>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</si>
  <si>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</si>
  <si>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</si>
  <si>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</si>
  <si>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</si>
  <si>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</si>
  <si>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</si>
  <si>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</si>
  <si>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</si>
  <si>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</si>
  <si>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</si>
  <si>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</si>
  <si>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</si>
  <si>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</si>
  <si>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</si>
  <si>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</si>
  <si>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</si>
  <si>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</si>
  <si>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</si>
  <si>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</si>
  <si>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</si>
  <si>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</si>
  <si>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</si>
  <si>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</si>
  <si>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</si>
  <si>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</si>
  <si>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</si>
  <si>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</si>
  <si>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</si>
  <si>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</si>
  <si>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</si>
  <si>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</si>
  <si>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</si>
  <si>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</si>
  <si>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</si>
  <si>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</si>
  <si>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</si>
  <si>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</si>
  <si>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</si>
  <si>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</si>
  <si>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</si>
  <si>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</si>
  <si>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</si>
  <si>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</si>
  <si>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</si>
  <si>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</si>
  <si>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</si>
  <si>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</si>
  <si>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</si>
  <si>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</si>
  <si>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</si>
  <si>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</si>
  <si>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</si>
  <si>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</si>
  <si>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</si>
  <si>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</si>
  <si>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</si>
  <si>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</si>
  <si>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</si>
  <si>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</si>
  <si>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</si>
  <si>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</si>
  <si>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</si>
  <si>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</si>
  <si>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</si>
  <si>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</si>
  <si>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</si>
  <si>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</si>
  <si>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</si>
  <si>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</si>
  <si>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</si>
  <si>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</si>
  <si>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</si>
  <si>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</si>
  <si>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</si>
  <si>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</si>
  <si>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</si>
  <si>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</si>
  <si>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</si>
  <si>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</si>
  <si>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</si>
  <si>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</si>
  <si>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</si>
  <si>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</si>
  <si>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</si>
  <si>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</si>
  <si>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</si>
  <si>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</si>
  <si>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</si>
  <si>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</si>
  <si>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</si>
  <si>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</si>
  <si>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</si>
  <si>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</si>
  <si>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</si>
  <si>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</si>
  <si>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</si>
  <si>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</si>
  <si>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</si>
  <si>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</si>
  <si>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</si>
  <si>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</si>
  <si>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</si>
  <si>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</si>
  <si>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</si>
  <si>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</si>
  <si>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</si>
  <si>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</si>
  <si>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</si>
  <si>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</si>
  <si>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</si>
  <si>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</si>
  <si>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</si>
  <si>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</si>
  <si>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</si>
  <si>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</si>
  <si>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</si>
  <si>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</si>
  <si>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</si>
  <si>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</si>
  <si>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</si>
  <si>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</si>
  <si>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</si>
  <si>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</si>
  <si>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</si>
  <si>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</si>
  <si>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</si>
  <si>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</si>
  <si>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</si>
  <si>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</si>
  <si>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</si>
  <si>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</si>
  <si>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</si>
  <si>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</si>
  <si>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</si>
  <si>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</si>
  <si>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</si>
  <si>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</si>
  <si>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</si>
  <si>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</si>
  <si>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</si>
  <si>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</si>
  <si>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</si>
  <si>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</si>
  <si>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</si>
  <si>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</si>
  <si>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</si>
  <si>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</si>
  <si>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</si>
  <si>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</si>
  <si>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</si>
  <si>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</si>
  <si>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</si>
  <si>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</si>
  <si>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</si>
  <si>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</si>
  <si>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</si>
  <si>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</si>
  <si>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</si>
  <si>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</si>
  <si>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</si>
  <si>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</si>
  <si>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</si>
  <si>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</si>
  <si>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</si>
  <si>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</si>
  <si>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</si>
  <si>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</si>
  <si>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</si>
  <si>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</si>
  <si>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</si>
  <si>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</si>
  <si>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</si>
  <si>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</si>
  <si>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</si>
  <si>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</si>
  <si>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</si>
  <si>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</si>
  <si>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</si>
  <si>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</si>
  <si>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</si>
  <si>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</si>
  <si>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</si>
  <si>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</si>
  <si>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</si>
  <si>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</si>
  <si>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</si>
  <si>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</si>
  <si>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</si>
  <si>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</si>
  <si>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</si>
  <si>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</si>
  <si>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</si>
  <si>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</si>
  <si>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</si>
  <si>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</si>
  <si>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</si>
  <si>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</si>
  <si>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</si>
  <si>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</si>
  <si>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</si>
  <si>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</si>
  <si>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</si>
  <si>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</si>
  <si>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</si>
  <si>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</si>
  <si>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</si>
  <si>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</si>
  <si>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</si>
  <si>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</si>
  <si>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</si>
  <si>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</si>
  <si>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</si>
  <si>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</si>
  <si>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</si>
  <si>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</si>
  <si>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</si>
  <si>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</si>
  <si>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</si>
  <si>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</si>
  <si>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</si>
  <si>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</si>
  <si>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</si>
  <si>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</si>
  <si>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</si>
  <si>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</si>
  <si>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</si>
  <si>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</si>
  <si>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</si>
  <si>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</si>
  <si>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</si>
  <si>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</si>
  <si>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</si>
  <si>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</si>
  <si>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</si>
  <si>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</si>
  <si>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</si>
  <si>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</si>
  <si>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</si>
  <si>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</si>
  <si>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</si>
  <si>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</si>
  <si>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</si>
  <si>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</si>
  <si>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</si>
  <si>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</si>
  <si>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</si>
  <si>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</si>
  <si>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</si>
  <si>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</si>
  <si>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</si>
  <si>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</si>
  <si>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</si>
  <si>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</si>
  <si>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</si>
  <si>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</si>
  <si>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</si>
  <si>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</si>
  <si>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</si>
  <si>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</si>
  <si>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</si>
  <si>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</si>
  <si>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</si>
  <si>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</si>
  <si>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</si>
  <si>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</si>
  <si>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</si>
  <si>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</si>
  <si>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</si>
  <si>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</si>
  <si>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</si>
  <si>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</si>
  <si>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</si>
  <si>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</si>
  <si>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</si>
  <si>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</si>
  <si>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</si>
  <si>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</si>
  <si>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</si>
  <si>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</si>
  <si>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</si>
  <si>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</si>
  <si>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</si>
  <si>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</si>
  <si>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</si>
  <si>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</si>
  <si>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</si>
  <si>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</si>
  <si>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</si>
  <si>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</si>
  <si>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</si>
  <si>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</si>
  <si>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</si>
  <si>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</si>
  <si>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</si>
  <si>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</si>
  <si>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</si>
  <si>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</si>
  <si>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</si>
  <si>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</si>
  <si>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</si>
  <si>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</si>
  <si>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</si>
  <si>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</si>
  <si>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</si>
  <si>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</si>
  <si>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</si>
  <si>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</si>
  <si>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</si>
  <si>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</si>
  <si>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</si>
  <si>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</si>
  <si>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</si>
  <si>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</si>
  <si>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</si>
  <si>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</si>
  <si>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</si>
  <si>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</si>
  <si>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</si>
  <si>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</si>
  <si>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</si>
  <si>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</si>
  <si>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</si>
  <si>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</si>
  <si>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</si>
  <si>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</si>
  <si>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</si>
  <si>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</si>
  <si>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</si>
  <si>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</si>
  <si>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</si>
  <si>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</si>
  <si>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</si>
  <si>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</si>
  <si>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</si>
  <si>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</si>
  <si>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</si>
  <si>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</si>
  <si>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</si>
  <si>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</si>
  <si>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</si>
  <si>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</si>
  <si>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</si>
  <si>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</si>
  <si>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</si>
  <si>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</si>
  <si>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</si>
  <si>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</si>
  <si>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</si>
  <si>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</si>
  <si>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</si>
  <si>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</si>
  <si>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</si>
  <si>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</si>
  <si>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</si>
  <si>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</si>
  <si>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</si>
  <si>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</si>
  <si>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</si>
  <si>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</si>
  <si>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</si>
  <si>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</si>
  <si>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</si>
  <si>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</si>
  <si>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</si>
  <si>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</si>
  <si>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</si>
  <si>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</si>
  <si>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</si>
  <si>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</si>
  <si>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</si>
  <si>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</si>
  <si>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</si>
  <si>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</si>
  <si>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</si>
  <si>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</si>
  <si>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</si>
  <si>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</si>
  <si>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</si>
  <si>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</si>
  <si>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</si>
  <si>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</si>
  <si>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</si>
  <si>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</si>
  <si>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</si>
  <si>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</si>
  <si>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</si>
  <si>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</si>
  <si>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</si>
  <si>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</si>
  <si>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</si>
  <si>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</si>
  <si>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</si>
  <si>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</si>
  <si>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</si>
  <si>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</si>
  <si>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</si>
  <si>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</si>
  <si>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</si>
  <si>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</si>
  <si>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</si>
  <si>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</si>
  <si>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</si>
  <si>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</si>
  <si>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</si>
  <si>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</si>
  <si>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</si>
  <si>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</si>
  <si>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</si>
  <si>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</si>
  <si>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</si>
  <si>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</si>
  <si>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</si>
  <si>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</si>
  <si>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</si>
  <si>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</si>
  <si>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</si>
  <si>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</si>
  <si>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</si>
  <si>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</si>
  <si>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</si>
  <si>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</si>
  <si>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</si>
  <si>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</si>
  <si>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</si>
  <si>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</si>
  <si>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</si>
  <si>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</si>
  <si>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</si>
  <si>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</si>
  <si>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</si>
  <si>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</si>
  <si>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</si>
  <si>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</si>
  <si>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</si>
  <si>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</si>
  <si>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</si>
  <si>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</si>
  <si>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</si>
  <si>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</si>
  <si>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</si>
  <si>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</si>
  <si>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</si>
  <si>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</si>
  <si>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</si>
  <si>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</si>
  <si>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</si>
  <si>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</si>
  <si>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</si>
  <si>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</si>
  <si>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</si>
  <si>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</si>
  <si>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</si>
  <si>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</si>
  <si>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</si>
  <si>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</si>
  <si>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</si>
  <si>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</si>
  <si>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</si>
  <si>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</si>
  <si>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</si>
  <si>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</si>
  <si>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</si>
  <si>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</si>
  <si>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</si>
  <si>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</si>
  <si>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</si>
  <si>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</si>
  <si>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</si>
  <si>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</si>
  <si>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</si>
  <si>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</si>
  <si>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</si>
  <si>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</si>
  <si>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</si>
  <si>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</si>
  <si>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</si>
  <si>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</si>
  <si>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</si>
  <si>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</si>
  <si>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</si>
  <si>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</si>
  <si>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</si>
  <si>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</si>
  <si>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</si>
  <si>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</si>
  <si>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</si>
  <si>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</si>
  <si>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</si>
  <si>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</si>
  <si>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</si>
  <si>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</si>
  <si>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</si>
  <si>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</si>
  <si>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</si>
  <si>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</si>
  <si>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</si>
  <si>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</si>
  <si>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</si>
  <si>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</si>
  <si>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</si>
  <si>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</si>
  <si>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</si>
  <si>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</si>
  <si>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</si>
  <si>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</si>
  <si>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</si>
  <si>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</si>
  <si>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</si>
  <si>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</si>
  <si>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</si>
  <si>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</si>
  <si>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</si>
  <si>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</si>
  <si>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</si>
  <si>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</si>
  <si>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</si>
  <si>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</si>
  <si>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</si>
  <si>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</si>
  <si>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</si>
  <si>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</si>
  <si>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</si>
  <si>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</si>
  <si>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</si>
  <si>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</si>
  <si>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</si>
  <si>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</si>
  <si>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</si>
  <si>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</si>
  <si>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</si>
  <si>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</si>
  <si>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</si>
  <si>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</si>
  <si>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</si>
  <si>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</si>
  <si>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</si>
  <si>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</si>
  <si>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</si>
  <si>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</si>
  <si>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</si>
  <si>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</si>
  <si>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</si>
  <si>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</si>
  <si>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</si>
  <si>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</si>
  <si>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</si>
  <si>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</si>
  <si>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</si>
  <si>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</si>
  <si>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</si>
  <si>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</si>
  <si>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</si>
  <si>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</si>
  <si>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</si>
  <si>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</si>
  <si>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</si>
  <si>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</si>
  <si>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</si>
  <si>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</si>
  <si>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</si>
  <si>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</si>
  <si>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</si>
  <si>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</si>
  <si>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</si>
  <si>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</si>
  <si>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</si>
  <si>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</si>
  <si>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</si>
  <si>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</si>
  <si>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</si>
  <si>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</si>
  <si>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</si>
  <si>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</si>
  <si>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</si>
  <si>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</si>
  <si>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</si>
  <si>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</si>
  <si>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</si>
  <si>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</si>
  <si>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</si>
  <si>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</si>
  <si>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</si>
  <si>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</si>
  <si>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</si>
  <si>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</si>
  <si>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</si>
  <si>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</si>
  <si>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</si>
  <si>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</si>
  <si>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</si>
  <si>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</si>
  <si>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</si>
  <si>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</si>
  <si>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</si>
  <si>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</si>
  <si>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</si>
  <si>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</si>
  <si>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</si>
  <si>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</si>
  <si>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</si>
  <si>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</si>
  <si>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</si>
  <si>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</si>
  <si>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</si>
  <si>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</si>
  <si>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</si>
  <si>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</si>
  <si>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</si>
  <si>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</si>
  <si>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</si>
  <si>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</si>
  <si>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</si>
  <si>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</si>
  <si>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</si>
  <si>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</si>
  <si>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</si>
  <si>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</si>
  <si>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</si>
  <si>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</si>
  <si>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</si>
  <si>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</si>
  <si>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</si>
  <si>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</si>
  <si>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</si>
  <si>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</si>
  <si>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</si>
  <si>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</si>
  <si>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</si>
  <si>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</si>
  <si>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</si>
  <si>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</si>
  <si>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</si>
  <si>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</si>
  <si>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</si>
  <si>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</si>
  <si>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</si>
  <si>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</si>
  <si>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</si>
  <si>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</si>
  <si>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</si>
  <si>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</si>
  <si>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</si>
  <si>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</si>
  <si>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</si>
  <si>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</si>
  <si>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</si>
  <si>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</si>
  <si>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</si>
  <si>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</si>
  <si>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</si>
  <si>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</si>
  <si>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</si>
  <si>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</si>
  <si>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</si>
  <si>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</si>
  <si>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</si>
  <si>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</si>
  <si>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</si>
  <si>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</si>
  <si>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</si>
  <si>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</si>
  <si>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</si>
  <si>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</si>
  <si>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</si>
  <si>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</si>
  <si>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</si>
  <si>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</si>
  <si>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</si>
  <si>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</si>
  <si>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</si>
  <si>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</si>
  <si>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</si>
  <si>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</si>
  <si>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</si>
  <si>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</si>
  <si>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</si>
  <si>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</si>
  <si>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</si>
  <si>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</si>
  <si>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</si>
  <si>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</si>
  <si>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</si>
  <si>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</si>
  <si>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</si>
  <si>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</si>
  <si>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</si>
  <si>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</si>
  <si>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</si>
  <si>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</si>
  <si>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</si>
  <si>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</si>
  <si>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</si>
  <si>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</si>
  <si>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</si>
  <si>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</si>
  <si>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</si>
  <si>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</si>
  <si>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</si>
  <si>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</si>
  <si>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</si>
  <si>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</si>
  <si>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</si>
  <si>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</si>
  <si>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</si>
  <si>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</si>
  <si>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</si>
  <si>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</si>
  <si>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</si>
  <si>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</si>
  <si>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</si>
  <si>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</si>
  <si>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</si>
  <si>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</si>
  <si>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</si>
  <si>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</si>
  <si>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</si>
  <si>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</si>
  <si>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</si>
  <si>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</si>
  <si>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</si>
  <si>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</si>
  <si>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</si>
  <si>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</si>
  <si>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</si>
  <si>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</si>
  <si>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</si>
  <si>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</si>
  <si>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</si>
  <si>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</si>
  <si>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</si>
  <si>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</si>
  <si>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</si>
  <si>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</si>
  <si>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</si>
  <si>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</si>
  <si>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</si>
  <si>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</si>
  <si>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</si>
  <si>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</si>
  <si>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</si>
  <si>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</si>
  <si>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</si>
  <si>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</si>
  <si>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</si>
  <si>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</si>
  <si>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</si>
  <si>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</si>
  <si>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</si>
  <si>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</si>
  <si>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</si>
  <si>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</si>
  <si>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</si>
  <si>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</si>
  <si>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</si>
  <si>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</si>
  <si>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</si>
  <si>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</si>
  <si>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</si>
  <si>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</si>
  <si>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</si>
  <si>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</si>
  <si>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</si>
  <si>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</si>
  <si>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</si>
  <si>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</si>
  <si>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</si>
  <si>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</si>
  <si>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</si>
  <si>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</si>
  <si>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</si>
  <si>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</si>
  <si>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</si>
  <si>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</si>
  <si>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</si>
  <si>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</si>
  <si>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</si>
  <si>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</si>
  <si>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</si>
  <si>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</si>
  <si>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</si>
  <si>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</si>
  <si>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</si>
  <si>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</si>
  <si>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</si>
  <si>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</si>
  <si>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</si>
  <si>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</si>
  <si>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</si>
  <si>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</si>
  <si>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</si>
  <si>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</si>
  <si>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</si>
  <si>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</si>
  <si>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</si>
  <si>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</si>
  <si>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</si>
  <si>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</si>
  <si>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</si>
  <si>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</si>
  <si>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</si>
  <si>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</si>
  <si>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</si>
  <si>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</si>
  <si>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</si>
  <si>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</si>
  <si>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</si>
  <si>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</si>
  <si>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</si>
  <si>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</si>
  <si>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</si>
  <si>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</si>
  <si>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</si>
  <si>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</si>
  <si>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</si>
  <si>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</si>
  <si>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</si>
  <si>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</si>
  <si>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</si>
  <si>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</si>
  <si>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</si>
  <si>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</si>
  <si>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</si>
  <si>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</si>
  <si>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</si>
  <si>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</si>
  <si>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</si>
  <si>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</si>
  <si>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</si>
  <si>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</si>
  <si>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</si>
  <si>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</si>
  <si>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</si>
  <si>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</si>
  <si>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</si>
  <si>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</si>
  <si>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</si>
  <si>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</si>
  <si>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</si>
  <si>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</si>
  <si>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</si>
  <si>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</si>
  <si>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</si>
  <si>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</si>
  <si>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</si>
  <si>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</si>
  <si>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</si>
  <si>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</si>
  <si>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</si>
  <si>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</si>
  <si>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</si>
  <si>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</si>
  <si>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</si>
  <si>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</si>
  <si>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</si>
  <si>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</si>
  <si>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</si>
  <si>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</si>
  <si>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</si>
  <si>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</si>
  <si>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</si>
  <si>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</si>
  <si>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</si>
  <si>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</si>
  <si>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</si>
  <si>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</si>
  <si>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</si>
  <si>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</si>
  <si>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</si>
  <si>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</si>
  <si>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</si>
  <si>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</si>
  <si>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</si>
  <si>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</si>
  <si>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</si>
  <si>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</si>
  <si>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</si>
  <si>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</si>
  <si>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</si>
  <si>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</si>
  <si>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</si>
  <si>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</si>
  <si>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</si>
  <si>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</si>
  <si>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</si>
  <si>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</si>
  <si>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</si>
  <si>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</si>
  <si>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</si>
  <si>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</si>
  <si>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</si>
  <si>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</si>
  <si>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</si>
  <si>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</si>
  <si>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</si>
  <si>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</si>
  <si>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</si>
  <si>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</si>
  <si>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</si>
  <si>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</si>
  <si>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</si>
  <si>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</si>
  <si>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</si>
  <si>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</si>
  <si>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</si>
  <si>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</si>
  <si>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</si>
  <si>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</si>
  <si>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</si>
  <si>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</si>
  <si>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</si>
  <si>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</si>
  <si>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</si>
  <si>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</si>
  <si>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</si>
  <si>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</si>
  <si>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</si>
  <si>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</si>
  <si>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</si>
  <si>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</si>
  <si>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</si>
  <si>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</si>
  <si>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</si>
  <si>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</si>
  <si>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</si>
  <si>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</si>
  <si>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</si>
  <si>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</si>
  <si>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</si>
  <si>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</si>
  <si>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</si>
  <si>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</si>
  <si>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</si>
  <si>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</si>
  <si>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</si>
  <si>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</si>
  <si>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</si>
  <si>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</si>
  <si>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</si>
  <si>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</si>
  <si>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</si>
  <si>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</si>
  <si>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</si>
  <si>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</si>
  <si>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</si>
  <si>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</si>
  <si>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</si>
  <si>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</si>
  <si>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</si>
  <si>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</si>
  <si>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</si>
  <si>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</si>
  <si>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</si>
  <si>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</si>
  <si>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</si>
  <si>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</si>
  <si>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</si>
  <si>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</si>
  <si>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</si>
  <si>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</si>
  <si>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</si>
  <si>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</si>
  <si>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</si>
  <si>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</si>
  <si>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</si>
  <si>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</si>
  <si>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</si>
  <si>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</si>
  <si>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</si>
  <si>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</si>
  <si>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</si>
  <si>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</si>
  <si>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</si>
  <si>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</si>
  <si>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</si>
  <si>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</si>
  <si>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</si>
  <si>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</si>
  <si>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</si>
  <si>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</si>
  <si>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</si>
  <si>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</si>
  <si>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</si>
  <si>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</si>
  <si>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</si>
  <si>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</si>
  <si>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</si>
  <si>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</si>
  <si>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</si>
  <si>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</si>
  <si>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</si>
  <si>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</si>
  <si>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</si>
  <si>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</si>
  <si>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</si>
  <si>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</si>
  <si>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</si>
  <si>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</si>
  <si>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</si>
  <si>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</si>
  <si>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</si>
  <si>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</si>
  <si>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</si>
  <si>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</si>
  <si>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</si>
  <si>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</si>
  <si>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</si>
  <si>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</si>
  <si>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</si>
  <si>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</si>
  <si>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</si>
  <si>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</si>
  <si>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</si>
  <si>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</si>
  <si>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</si>
  <si>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</si>
  <si>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</si>
  <si>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</si>
  <si>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</si>
  <si>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</si>
  <si>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</si>
  <si>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</si>
  <si>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</si>
  <si>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</si>
  <si>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</si>
  <si>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</si>
  <si>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</si>
  <si>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</si>
  <si>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</si>
  <si>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</si>
  <si>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</si>
  <si>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</si>
  <si>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</si>
  <si>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</si>
  <si>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</si>
  <si>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</si>
  <si>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</si>
  <si>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</si>
  <si>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</si>
  <si>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</si>
  <si>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</si>
  <si>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</si>
  <si>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</si>
  <si>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</si>
  <si>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</si>
  <si>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</si>
  <si>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</si>
  <si>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</si>
  <si>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</si>
  <si>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</si>
  <si>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</si>
  <si>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</si>
  <si>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</si>
  <si>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</si>
  <si>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</si>
  <si>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</si>
  <si>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</si>
  <si>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</si>
  <si>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</si>
  <si>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</si>
  <si>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</si>
  <si>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</si>
  <si>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</si>
  <si>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</si>
  <si>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</si>
  <si>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</si>
  <si>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</si>
  <si>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</si>
  <si>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</si>
  <si>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</si>
  <si>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</si>
  <si>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</si>
  <si>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</si>
  <si>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</si>
  <si>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</si>
  <si>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</si>
  <si>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</si>
  <si>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</si>
  <si>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</si>
  <si>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</si>
  <si>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</si>
  <si>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</si>
  <si>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</si>
  <si>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</si>
  <si>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</si>
  <si>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</si>
  <si>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</si>
  <si>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</si>
  <si>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</si>
  <si>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</si>
  <si>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</si>
  <si>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</si>
  <si>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</si>
  <si>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</si>
  <si>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</si>
  <si>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</si>
  <si>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</si>
  <si>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</si>
  <si>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</si>
  <si>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</si>
  <si>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</si>
  <si>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</si>
  <si>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</si>
  <si>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</si>
  <si>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</si>
  <si>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</si>
  <si>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</si>
  <si>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</si>
  <si>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</si>
  <si>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</si>
  <si>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</si>
  <si>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</si>
  <si>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</si>
  <si>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</si>
  <si>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</si>
  <si>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</si>
  <si>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</si>
  <si>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</si>
  <si>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</si>
  <si>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</si>
  <si>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</si>
  <si>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</si>
  <si>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</si>
  <si>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</si>
  <si>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</si>
  <si>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</si>
  <si>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</si>
  <si>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</si>
  <si>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</si>
  <si>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</si>
  <si>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</si>
  <si>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</si>
  <si>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</si>
  <si>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</si>
  <si>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</si>
  <si>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</si>
  <si>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</si>
  <si>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</si>
  <si>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</si>
  <si>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</si>
  <si>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</si>
  <si>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</si>
  <si>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</si>
  <si>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</si>
  <si>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</si>
  <si>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</si>
  <si>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</si>
  <si>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</si>
  <si>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</si>
  <si>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</si>
  <si>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</si>
  <si>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</si>
  <si>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</si>
  <si>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</si>
  <si>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</si>
  <si>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</si>
  <si>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</si>
  <si>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</si>
  <si>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</si>
  <si>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</si>
  <si>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</si>
  <si>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</si>
  <si>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</si>
  <si>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</si>
  <si>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</si>
  <si>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</si>
  <si>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</si>
  <si>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</si>
  <si>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</si>
  <si>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</si>
  <si>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</si>
  <si>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</si>
  <si>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</si>
  <si>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</si>
  <si>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</si>
  <si>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</si>
  <si>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</si>
  <si>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</si>
  <si>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</si>
  <si>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</si>
  <si>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</si>
  <si>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</si>
  <si>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</si>
  <si>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</si>
  <si>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</si>
  <si>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</si>
  <si>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</si>
  <si>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</si>
  <si>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</si>
  <si>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</si>
  <si>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</si>
  <si>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</si>
  <si>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</si>
  <si>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</si>
  <si>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</si>
  <si>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</si>
  <si>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</si>
  <si>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</si>
  <si>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</si>
  <si>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</si>
  <si>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</si>
  <si>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</si>
  <si>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</si>
  <si>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</si>
  <si>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</si>
  <si>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</si>
  <si>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</si>
  <si>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</si>
  <si>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</si>
  <si>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</si>
  <si>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</si>
  <si>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</si>
  <si>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</si>
  <si>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</si>
  <si>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</si>
  <si>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</si>
  <si>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</si>
  <si>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</si>
  <si>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</si>
  <si>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</si>
  <si>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</si>
  <si>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</si>
  <si>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</si>
  <si>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</si>
  <si>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</si>
  <si>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</si>
  <si>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</si>
  <si>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</si>
  <si>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</si>
  <si>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</si>
  <si>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</si>
  <si>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</si>
  <si>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</si>
  <si>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</si>
  <si>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</si>
  <si>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</si>
  <si>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</si>
  <si>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</si>
  <si>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</si>
  <si>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</si>
  <si>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</si>
  <si>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</si>
  <si>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</si>
  <si>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</si>
  <si>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</si>
  <si>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</si>
  <si>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</si>
  <si>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</si>
  <si>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</si>
  <si>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</si>
  <si>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</si>
  <si>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</si>
  <si>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</si>
  <si>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</si>
  <si>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</si>
  <si>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</si>
  <si>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</si>
  <si>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</si>
  <si>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</si>
  <si>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</si>
  <si>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</si>
  <si>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</si>
  <si>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</si>
  <si>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</si>
  <si>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</si>
  <si>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</si>
  <si>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</si>
  <si>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</si>
  <si>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</si>
  <si>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</si>
  <si>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</si>
  <si>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</si>
  <si>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</si>
  <si>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</si>
  <si>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</si>
  <si>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</si>
  <si>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</si>
  <si>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</si>
  <si>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</si>
  <si>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</si>
  <si>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</si>
  <si>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</si>
  <si>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</si>
  <si>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</si>
  <si>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</si>
  <si>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</si>
  <si>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</si>
  <si>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</si>
  <si>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</si>
  <si>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</si>
  <si>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</si>
  <si>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</si>
  <si>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</si>
  <si>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</si>
  <si>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</si>
  <si>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</si>
  <si>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</si>
  <si>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</si>
  <si>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</si>
  <si>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</si>
  <si>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</si>
  <si>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</si>
  <si>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</si>
  <si>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</si>
  <si>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</si>
  <si>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</si>
  <si>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</si>
  <si>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</si>
  <si>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</si>
  <si>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</si>
  <si>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</si>
  <si>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</si>
  <si>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</si>
  <si>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</si>
  <si>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</si>
  <si>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</si>
  <si>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</si>
  <si>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</si>
  <si>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</si>
  <si>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</si>
  <si>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</si>
  <si>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</si>
  <si>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</si>
  <si>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</si>
  <si>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</si>
  <si>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</si>
  <si>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</si>
  <si>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</si>
  <si>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</si>
  <si>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</si>
  <si>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</si>
  <si>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</si>
  <si>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</si>
  <si>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</si>
  <si>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</si>
  <si>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</si>
  <si>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</si>
  <si>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</si>
  <si>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</si>
  <si>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</si>
  <si>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</si>
  <si>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</si>
  <si>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</si>
  <si>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</si>
  <si>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</si>
  <si>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</si>
  <si>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</si>
  <si>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</si>
  <si>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</si>
  <si>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</si>
  <si>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</si>
  <si>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</si>
  <si>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</si>
  <si>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</si>
  <si>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</si>
  <si>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</si>
  <si>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</si>
  <si>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</si>
  <si>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</si>
  <si>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</si>
  <si>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</si>
  <si>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</si>
  <si>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</si>
  <si>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</si>
  <si>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</si>
  <si>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</si>
  <si>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</si>
  <si>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</si>
  <si>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</si>
  <si>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</si>
  <si>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</si>
  <si>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</si>
  <si>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</si>
  <si>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</si>
  <si>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</si>
  <si>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</si>
  <si>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</si>
  <si>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</si>
  <si>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</si>
  <si>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</si>
  <si>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</si>
  <si>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</si>
  <si>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</si>
  <si>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</si>
  <si>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</si>
  <si>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</si>
  <si>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</si>
  <si>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</si>
  <si>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</si>
  <si>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</si>
  <si>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</si>
  <si>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</si>
  <si>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</si>
  <si>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</si>
  <si>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</si>
  <si>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</si>
  <si>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</si>
  <si>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</si>
  <si>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</si>
  <si>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</si>
  <si>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</si>
  <si>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</si>
  <si>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</si>
  <si>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</si>
  <si>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</si>
  <si>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</si>
  <si>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</si>
  <si>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</si>
  <si>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</si>
  <si>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</si>
  <si>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</si>
  <si>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</si>
  <si>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</si>
  <si>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</si>
  <si>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</si>
  <si>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</si>
  <si>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</si>
  <si>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</si>
  <si>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</si>
  <si>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</si>
  <si>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</si>
  <si>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</si>
  <si>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</si>
  <si>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</si>
  <si>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</si>
  <si>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</si>
  <si>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</si>
  <si>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</si>
  <si>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</si>
  <si>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</si>
  <si>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</si>
  <si>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</si>
  <si>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</si>
  <si>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</si>
  <si>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</si>
  <si>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</si>
  <si>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</si>
  <si>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</si>
  <si>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</si>
  <si>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</si>
  <si>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</si>
  <si>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</si>
  <si>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</si>
  <si>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</si>
  <si>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</si>
  <si>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</si>
  <si>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</si>
  <si>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</si>
  <si>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</si>
  <si>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</si>
  <si>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</si>
  <si>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</si>
  <si>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</si>
  <si>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</si>
  <si>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</si>
  <si>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</si>
  <si>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</si>
  <si>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</si>
  <si>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</si>
  <si>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</si>
  <si>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</si>
  <si>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</si>
  <si>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</si>
  <si>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</si>
  <si>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</si>
  <si>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</si>
  <si>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</si>
  <si>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</si>
  <si>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</si>
  <si>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</si>
  <si>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</si>
  <si>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</si>
  <si>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</si>
  <si>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</si>
  <si>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</si>
  <si>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</si>
  <si>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</si>
  <si>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</si>
  <si>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</si>
  <si>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</si>
  <si>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</si>
  <si>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</si>
  <si>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</si>
  <si>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</si>
  <si>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</si>
  <si>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</si>
  <si>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</si>
  <si>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</si>
  <si>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</si>
  <si>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</si>
  <si>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</si>
  <si>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</si>
  <si>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</si>
  <si>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</si>
  <si>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</si>
  <si>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</si>
  <si>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</si>
  <si>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</si>
  <si>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</si>
  <si>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</si>
  <si>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</si>
  <si>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</si>
  <si>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</si>
  <si>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</si>
  <si>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</si>
  <si>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</si>
  <si>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</si>
  <si>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</si>
  <si>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</si>
  <si>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</si>
  <si>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</si>
  <si>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</si>
  <si>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</si>
  <si>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</si>
  <si>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</si>
  <si>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</si>
  <si>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</si>
  <si>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</si>
  <si>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</si>
  <si>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</si>
  <si>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</si>
  <si>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</si>
  <si>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</si>
  <si>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</si>
  <si>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</si>
  <si>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</si>
  <si>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</si>
  <si>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</si>
  <si>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</si>
  <si>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</si>
  <si>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</si>
  <si>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</si>
  <si>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</si>
  <si>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</si>
  <si>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</si>
  <si>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</si>
  <si>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</si>
  <si>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</si>
  <si>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</si>
  <si>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</si>
  <si>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</si>
  <si>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</si>
  <si>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</si>
  <si>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</si>
  <si>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</si>
  <si>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</si>
  <si>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</si>
  <si>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</si>
  <si>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</si>
  <si>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</si>
  <si>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</si>
  <si>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</si>
  <si>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</si>
  <si>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</si>
  <si>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</si>
  <si>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</si>
  <si>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</si>
  <si>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</si>
  <si>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</si>
  <si>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</si>
  <si>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</si>
  <si>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</si>
  <si>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</si>
  <si>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</si>
  <si>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</si>
  <si>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</si>
  <si>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</si>
  <si>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</si>
  <si>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</si>
  <si>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</si>
  <si>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</si>
  <si>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</si>
  <si>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</si>
  <si>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</si>
  <si>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</si>
  <si>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</si>
  <si>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</si>
  <si>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</si>
  <si>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</si>
  <si>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</si>
  <si>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</si>
  <si>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</si>
  <si>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</si>
  <si>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</si>
  <si>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</si>
  <si>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</si>
  <si>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</si>
  <si>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</si>
  <si>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</si>
  <si>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</si>
  <si>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</si>
  <si>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</si>
  <si>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</si>
  <si>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</si>
  <si>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</si>
  <si>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</si>
  <si>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</si>
  <si>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</si>
  <si>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</si>
  <si>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</si>
  <si>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</si>
  <si>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</si>
  <si>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</si>
  <si>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</si>
  <si>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</si>
  <si>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</si>
  <si>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</si>
  <si>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</si>
  <si>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</si>
  <si>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</si>
  <si>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</si>
  <si>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</si>
  <si>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</si>
  <si>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</si>
  <si>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</si>
  <si>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</si>
  <si>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</si>
  <si>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</si>
  <si>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</si>
  <si>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</si>
  <si>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</si>
  <si>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</si>
  <si>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</si>
  <si>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</si>
  <si>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</si>
  <si>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</si>
  <si>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</si>
  <si>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</si>
  <si>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</si>
  <si>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</si>
  <si>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</si>
  <si>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</si>
  <si>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</si>
  <si>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</si>
  <si>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</si>
  <si>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</si>
  <si>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</si>
  <si>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</si>
  <si>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</si>
  <si>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</si>
  <si>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</si>
  <si>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</si>
  <si>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</si>
  <si>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</si>
  <si>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</si>
  <si>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</si>
  <si>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</si>
  <si>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</si>
  <si>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</si>
  <si>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</si>
  <si>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</si>
  <si>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</si>
  <si>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</si>
  <si>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</si>
  <si>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</si>
  <si>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</si>
  <si>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</si>
  <si>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</si>
  <si>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</si>
  <si>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</si>
  <si>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</si>
  <si>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</si>
  <si>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</si>
  <si>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</si>
  <si>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</si>
  <si>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</si>
  <si>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</si>
  <si>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</si>
  <si>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</si>
  <si>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</si>
  <si>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</si>
  <si>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</si>
  <si>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</si>
  <si>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</si>
  <si>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</si>
  <si>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</si>
  <si>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</si>
  <si>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</si>
  <si>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</si>
  <si>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</si>
  <si>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</si>
  <si>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</si>
  <si>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</si>
  <si>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</si>
  <si>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</si>
  <si>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</si>
  <si>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</si>
  <si>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</si>
  <si>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</si>
  <si>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</si>
  <si>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</si>
  <si>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</si>
  <si>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</si>
  <si>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</si>
  <si>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</si>
  <si>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</si>
  <si>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</si>
  <si>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</si>
  <si>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</si>
  <si>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</si>
  <si>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</si>
  <si>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</si>
  <si>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</si>
  <si>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</si>
  <si>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</si>
  <si>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</si>
  <si>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</si>
  <si>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</si>
  <si>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</si>
  <si>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</si>
  <si>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</si>
  <si>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</si>
  <si>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</si>
  <si>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</si>
  <si>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</si>
  <si>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</si>
  <si>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</si>
  <si>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</si>
  <si>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</si>
  <si>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</si>
  <si>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</si>
  <si>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</si>
  <si>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</si>
  <si>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</si>
  <si>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</si>
  <si>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</si>
  <si>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</si>
  <si>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</si>
  <si>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</si>
  <si>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</si>
  <si>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</si>
  <si>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</si>
  <si>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</si>
  <si>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</si>
  <si>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</si>
  <si>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</si>
  <si>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</si>
  <si>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</si>
  <si>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</si>
  <si>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</si>
  <si>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</si>
  <si>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</si>
  <si>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</si>
  <si>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</si>
  <si>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</si>
  <si>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</si>
  <si>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</si>
  <si>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</si>
  <si>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</si>
  <si>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</si>
  <si>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</si>
  <si>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</si>
  <si>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</si>
  <si>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</si>
  <si>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</si>
  <si>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</si>
  <si>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</si>
  <si>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</si>
  <si>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</si>
  <si>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</si>
  <si>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</si>
  <si>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</si>
  <si>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</si>
  <si>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</si>
  <si>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</si>
  <si>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</si>
  <si>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</si>
  <si>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</si>
  <si>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</si>
  <si>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</si>
  <si>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</si>
  <si>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</si>
  <si>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</si>
  <si>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</si>
  <si>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</si>
  <si>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</si>
  <si>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</si>
  <si>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</si>
  <si>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</si>
  <si>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</si>
  <si>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</si>
  <si>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</si>
  <si>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</si>
  <si>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</si>
  <si>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</si>
  <si>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</si>
  <si>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</si>
  <si>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</si>
  <si>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</si>
  <si>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</si>
  <si>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</si>
  <si>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</si>
  <si>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</si>
  <si>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</si>
  <si>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</si>
  <si>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</si>
  <si>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</si>
  <si>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</si>
  <si>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</si>
  <si>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</si>
  <si>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</si>
  <si>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</si>
  <si>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</si>
  <si>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</si>
  <si>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</si>
  <si>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</si>
  <si>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</si>
  <si>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</si>
  <si>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</si>
  <si>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</si>
  <si>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</si>
  <si>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</si>
  <si>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</si>
  <si>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</si>
  <si>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</si>
  <si>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</si>
  <si>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</si>
  <si>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</si>
  <si>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</si>
  <si>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</si>
  <si>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</si>
  <si>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</si>
  <si>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</si>
  <si>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</si>
  <si>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</si>
  <si>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</si>
  <si>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</si>
  <si>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</si>
  <si>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</si>
  <si>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</si>
  <si>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</si>
  <si>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</si>
  <si>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</si>
  <si>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</si>
  <si>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</si>
  <si>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</si>
  <si>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</si>
  <si>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</si>
  <si>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</si>
  <si>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</si>
  <si>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</si>
  <si>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</si>
  <si>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</si>
  <si>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</si>
  <si>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</si>
  <si>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</si>
  <si>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</si>
  <si>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</si>
  <si>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</si>
  <si>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</si>
  <si>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</si>
  <si>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</si>
  <si>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</si>
  <si>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</si>
  <si>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</si>
  <si>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</si>
  <si>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</si>
  <si>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</si>
  <si>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</si>
  <si>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</si>
  <si>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</si>
  <si>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</si>
  <si>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</si>
  <si>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</si>
  <si>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</si>
  <si>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</si>
  <si>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</si>
  <si>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</si>
  <si>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</si>
  <si>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</si>
  <si>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</si>
  <si>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</si>
  <si>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</si>
  <si>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</si>
  <si>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</si>
  <si>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</si>
  <si>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</si>
  <si>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</si>
  <si>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</si>
  <si>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</si>
  <si>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</si>
  <si>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</si>
  <si>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</si>
  <si>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</si>
  <si>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</si>
  <si>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</si>
  <si>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</si>
  <si>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</si>
  <si>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</si>
  <si>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</si>
  <si>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</si>
  <si>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</si>
  <si>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</si>
  <si>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</si>
  <si>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</si>
  <si>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</si>
  <si>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</si>
  <si>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</si>
  <si>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</si>
  <si>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</si>
  <si>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</si>
  <si>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</si>
  <si>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</si>
  <si>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</si>
  <si>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</si>
  <si>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</si>
  <si>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</si>
  <si>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</si>
  <si>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</si>
  <si>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</si>
  <si>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</si>
  <si>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</si>
  <si>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</si>
  <si>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</si>
  <si>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</si>
  <si>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</si>
  <si>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</si>
  <si>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</si>
  <si>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</si>
  <si>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</si>
  <si>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</si>
  <si>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</si>
  <si>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</si>
  <si>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</si>
  <si>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</si>
  <si>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</si>
  <si>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</si>
  <si>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</si>
  <si>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</si>
  <si>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</si>
  <si>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</si>
  <si>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</si>
  <si>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</si>
  <si>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</si>
  <si>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</si>
  <si>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</si>
  <si>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</si>
  <si>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</si>
  <si>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</si>
  <si>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</si>
  <si>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</si>
  <si>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</si>
  <si>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</si>
  <si>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</si>
  <si>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</si>
  <si>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</si>
  <si>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</si>
  <si>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</si>
  <si>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</si>
  <si>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</si>
  <si>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</si>
  <si>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</si>
  <si>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</si>
  <si>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</si>
  <si>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</si>
  <si>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</si>
  <si>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</si>
  <si>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</si>
  <si>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</si>
  <si>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</si>
  <si>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</si>
  <si>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</si>
  <si>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</si>
  <si>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</si>
  <si>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</si>
  <si>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</si>
  <si>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</si>
  <si>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</si>
  <si>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</si>
  <si>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</si>
  <si>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</si>
  <si>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</si>
  <si>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</si>
  <si>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</si>
  <si>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</si>
  <si>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</si>
  <si>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</si>
  <si>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</si>
  <si>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</si>
  <si>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</si>
  <si>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</si>
  <si>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</si>
  <si>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</si>
  <si>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</si>
  <si>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</si>
  <si>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</si>
  <si>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</si>
  <si>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</si>
  <si>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</si>
  <si>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</si>
  <si>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</si>
  <si>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</si>
  <si>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</si>
  <si>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</si>
  <si>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</si>
  <si>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</si>
  <si>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</si>
  <si>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</si>
  <si>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</si>
  <si>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</si>
  <si>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</si>
  <si>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</si>
  <si>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</si>
  <si>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</si>
  <si>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</si>
  <si>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</si>
  <si>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</si>
  <si>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</si>
  <si>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</si>
  <si>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</si>
  <si>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</si>
  <si>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</si>
  <si>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</si>
  <si>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</si>
  <si>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</si>
  <si>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</si>
  <si>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</si>
  <si>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</si>
  <si>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</si>
  <si>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</si>
  <si>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</si>
  <si>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</si>
  <si>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</si>
  <si>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</si>
  <si>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</si>
  <si>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</si>
  <si>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</si>
  <si>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</si>
  <si>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</si>
  <si>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</si>
  <si>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</si>
  <si>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</si>
  <si>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</si>
  <si>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</si>
  <si>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</si>
  <si>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</si>
  <si>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</si>
  <si>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</si>
  <si>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</si>
  <si>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</si>
  <si>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</si>
  <si>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</si>
  <si>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</si>
  <si>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</si>
  <si>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</si>
  <si>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</si>
  <si>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</si>
  <si>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</si>
  <si>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</si>
  <si>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</si>
  <si>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</si>
  <si>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</si>
  <si>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</si>
  <si>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</si>
  <si>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</si>
  <si>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</si>
  <si>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</si>
  <si>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</si>
  <si>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</si>
  <si>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</si>
  <si>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</si>
  <si>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</si>
  <si>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</si>
  <si>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</si>
  <si>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</si>
  <si>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</si>
  <si>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</si>
  <si>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</si>
  <si>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</si>
  <si>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</si>
  <si>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</si>
  <si>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</si>
  <si>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</si>
  <si>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</si>
  <si>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</si>
  <si>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</si>
  <si>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</si>
  <si>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</si>
  <si>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</si>
  <si>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</si>
  <si>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</si>
  <si>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</si>
  <si>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</si>
  <si>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</si>
  <si>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</si>
  <si>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</si>
  <si>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</si>
  <si>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</si>
  <si>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</si>
  <si>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</si>
  <si>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</si>
  <si>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</si>
  <si>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</si>
  <si>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</si>
  <si>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</si>
  <si>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</si>
  <si>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</si>
  <si>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</si>
  <si>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</si>
  <si>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</si>
  <si>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</si>
  <si>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</si>
  <si>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</si>
  <si>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</si>
  <si>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</si>
  <si>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</si>
  <si>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</si>
  <si>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</si>
  <si>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</si>
  <si>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</si>
  <si>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</si>
  <si>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</si>
  <si>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</si>
  <si>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</si>
  <si>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</si>
  <si>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</si>
  <si>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</si>
  <si>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</si>
  <si>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</si>
  <si>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</si>
  <si>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</si>
  <si>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</si>
  <si>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</si>
  <si>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</si>
  <si>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</si>
  <si>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</si>
  <si>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</si>
  <si>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</si>
  <si>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</si>
  <si>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</si>
  <si>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</si>
  <si>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</si>
  <si>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</si>
  <si>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</si>
  <si>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</si>
  <si>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</si>
  <si>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</si>
  <si>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</si>
  <si>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</si>
  <si>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</si>
  <si>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</si>
  <si>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</si>
  <si>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</si>
  <si>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</si>
  <si>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</si>
  <si>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</si>
  <si>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</si>
  <si>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</si>
  <si>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</si>
  <si>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</si>
  <si>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</si>
  <si>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</si>
  <si>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</si>
  <si>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</si>
  <si>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</si>
  <si>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</si>
  <si>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</si>
  <si>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</si>
  <si>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</si>
  <si>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</si>
  <si>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</si>
  <si>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</si>
  <si>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</si>
  <si>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</si>
  <si>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</si>
  <si>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</si>
  <si>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</si>
  <si>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</si>
  <si>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</si>
  <si>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</si>
  <si>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</si>
  <si>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</si>
  <si>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</si>
  <si>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</si>
  <si>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</si>
  <si>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</si>
  <si>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</si>
  <si>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</si>
  <si>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</si>
  <si>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</si>
  <si>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</si>
  <si>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</si>
  <si>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</si>
  <si>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</si>
  <si>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</si>
  <si>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</si>
  <si>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</si>
  <si>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</si>
  <si>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</si>
  <si>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</si>
  <si>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</si>
  <si>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</si>
  <si>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</si>
  <si>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</si>
  <si>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</si>
  <si>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</si>
  <si>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</si>
  <si>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</si>
  <si>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</si>
  <si>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</si>
  <si>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</si>
  <si>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</si>
  <si>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</si>
  <si>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</si>
  <si>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</si>
  <si>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</si>
  <si>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</si>
  <si>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</si>
  <si>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</si>
  <si>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</si>
  <si>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</si>
  <si>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</si>
  <si>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</si>
  <si>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</si>
  <si>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</si>
  <si>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</si>
  <si>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</si>
  <si>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</si>
  <si>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</si>
  <si>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</si>
  <si>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</si>
  <si>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</si>
  <si>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</si>
  <si>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</si>
  <si>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</si>
  <si>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</si>
  <si>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</si>
  <si>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</si>
  <si>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</si>
  <si>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</si>
  <si>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</si>
  <si>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</si>
  <si>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</si>
  <si>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</si>
  <si>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</si>
  <si>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</si>
  <si>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</si>
  <si>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</si>
  <si>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</si>
  <si>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</si>
  <si>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</si>
  <si>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</si>
  <si>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</si>
  <si>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</si>
  <si>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</si>
  <si>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</si>
  <si>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</si>
  <si>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</si>
  <si>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</si>
  <si>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</si>
  <si>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</si>
  <si>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</si>
  <si>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</si>
  <si>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</si>
  <si>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</si>
  <si>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</si>
  <si>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</si>
  <si>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</si>
  <si>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</si>
  <si>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</si>
  <si>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</si>
  <si>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</si>
  <si>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</si>
  <si>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</si>
  <si>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</si>
  <si>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</si>
  <si>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</si>
  <si>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</si>
  <si>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</si>
  <si>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</si>
  <si>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</si>
  <si>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</si>
  <si>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</si>
  <si>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</si>
  <si>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</si>
  <si>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</si>
  <si>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</si>
  <si>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</si>
  <si>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</si>
  <si>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</si>
  <si>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</si>
  <si>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</si>
  <si>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</si>
  <si>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</si>
  <si>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</si>
  <si>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</si>
  <si>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</si>
  <si>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</si>
  <si>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</si>
  <si>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</si>
  <si>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</si>
  <si>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</si>
  <si>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</si>
  <si>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</si>
  <si>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</si>
  <si>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</si>
  <si>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</si>
  <si>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</si>
  <si>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</si>
  <si>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</si>
  <si>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</si>
  <si>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</si>
  <si>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</si>
  <si>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</si>
  <si>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</si>
  <si>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</si>
  <si>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</si>
  <si>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</si>
  <si>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</si>
  <si>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</si>
  <si>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</si>
  <si>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</si>
  <si>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</si>
  <si>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</si>
  <si>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</si>
  <si>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</si>
  <si>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</si>
  <si>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</si>
  <si>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</si>
  <si>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</si>
  <si>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</si>
  <si>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</si>
  <si>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</si>
  <si>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</si>
  <si>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</si>
  <si>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</si>
  <si>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</si>
  <si>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</si>
  <si>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</si>
  <si>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</si>
  <si>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</si>
  <si>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</si>
  <si>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</si>
  <si>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</si>
  <si>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</si>
  <si>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</si>
  <si>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</si>
  <si>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</si>
  <si>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</si>
  <si>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</si>
  <si>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</si>
  <si>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</si>
  <si>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</si>
  <si>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</si>
  <si>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</si>
  <si>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</si>
  <si>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</si>
  <si>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</si>
  <si>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</si>
  <si>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</si>
  <si>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</si>
  <si>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</si>
  <si>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</si>
  <si>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</si>
  <si>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</si>
  <si>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</si>
  <si>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</si>
  <si>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</si>
  <si>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</si>
  <si>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</si>
  <si>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</si>
  <si>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</si>
  <si>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</si>
  <si>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</si>
  <si>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</si>
  <si>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</si>
  <si>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</si>
  <si>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</si>
  <si>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</si>
  <si>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</si>
  <si>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</si>
  <si>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</si>
  <si>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</si>
  <si>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</si>
  <si>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</si>
  <si>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</si>
  <si>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</si>
  <si>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</si>
  <si>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</si>
  <si>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</si>
  <si>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</si>
  <si>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</si>
  <si>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</si>
  <si>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</si>
  <si>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</si>
  <si>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</si>
  <si>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</si>
  <si>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</si>
  <si>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</si>
  <si>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</si>
  <si>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</si>
  <si>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</si>
  <si>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</si>
  <si>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</si>
  <si>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</si>
  <si>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</si>
  <si>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</si>
  <si>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</si>
  <si>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</si>
  <si>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</si>
  <si>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</si>
  <si>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</si>
  <si>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</si>
  <si>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</si>
  <si>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</si>
  <si>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</si>
  <si>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</si>
  <si>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</si>
  <si>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</si>
  <si>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</si>
  <si>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</si>
  <si>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</si>
  <si>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</si>
  <si>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</si>
  <si>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</si>
  <si>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</si>
  <si>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</si>
  <si>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</si>
  <si>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</si>
  <si>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</si>
  <si>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</si>
  <si>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</si>
  <si>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</si>
  <si>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</si>
  <si>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</si>
  <si>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</si>
  <si>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</si>
  <si>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</si>
  <si>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</si>
  <si>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</si>
  <si>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</si>
  <si>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</si>
  <si>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</si>
  <si>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</si>
  <si>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</si>
  <si>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</si>
  <si>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</si>
  <si>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</si>
  <si>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</si>
  <si>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</si>
  <si>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</si>
  <si>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</si>
  <si>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</si>
  <si>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</si>
  <si>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</si>
  <si>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</si>
  <si>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</si>
  <si>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</si>
  <si>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</si>
  <si>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</si>
  <si>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</si>
  <si>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</si>
  <si>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</si>
  <si>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</si>
  <si>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</si>
  <si>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</si>
  <si>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</si>
  <si>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</si>
  <si>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</si>
  <si>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</si>
  <si>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</si>
  <si>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</si>
  <si>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</si>
  <si>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</si>
  <si>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</si>
  <si>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</si>
  <si>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</si>
  <si>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</si>
  <si>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</si>
  <si>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</si>
  <si>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</si>
  <si>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</si>
  <si>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</si>
  <si>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</si>
  <si>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</si>
  <si>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</si>
  <si>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</si>
  <si>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</si>
  <si>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</si>
  <si>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</si>
  <si>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</si>
  <si>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</si>
  <si>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</si>
  <si>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</si>
  <si>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</si>
  <si>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</si>
  <si>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</si>
  <si>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</si>
  <si>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</si>
  <si>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</si>
  <si>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</si>
  <si>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</si>
  <si>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</si>
  <si>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</si>
  <si>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</si>
  <si>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</si>
  <si>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</si>
  <si>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</si>
  <si>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</si>
  <si>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</si>
  <si>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</si>
  <si>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</si>
  <si>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</si>
  <si>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</si>
  <si>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</si>
  <si>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</si>
  <si>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</si>
  <si>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</si>
  <si>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</si>
  <si>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</si>
  <si>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</si>
  <si>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</si>
  <si>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</si>
  <si>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</si>
  <si>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</si>
  <si>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</si>
  <si>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</si>
  <si>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</si>
  <si>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</si>
  <si>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</si>
  <si>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</si>
  <si>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</si>
  <si>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</si>
  <si>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</si>
  <si>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</si>
  <si>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</si>
  <si>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</si>
  <si>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</si>
  <si>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</si>
  <si>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</si>
  <si>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</si>
  <si>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</si>
  <si>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</si>
  <si>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</si>
  <si>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</si>
  <si>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</si>
  <si>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</si>
  <si>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</si>
  <si>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</si>
  <si>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</si>
  <si>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</si>
  <si>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</si>
  <si>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</si>
  <si>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</si>
  <si>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</si>
  <si>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</si>
  <si>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</si>
  <si>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</si>
  <si>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</si>
  <si>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</si>
  <si>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</si>
  <si>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</si>
  <si>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</si>
  <si>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</si>
  <si>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</si>
  <si>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</si>
  <si>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</si>
  <si>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</si>
  <si>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</si>
  <si>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</si>
  <si>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</si>
  <si>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</si>
  <si>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</si>
  <si>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</si>
  <si>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</si>
  <si>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</si>
  <si>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</si>
  <si>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</si>
  <si>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</si>
  <si>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</si>
  <si>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</si>
  <si>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</si>
  <si>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</si>
  <si>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</si>
  <si>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</si>
  <si>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</si>
  <si>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</si>
  <si>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</si>
  <si>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</si>
  <si>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</si>
  <si>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</si>
  <si>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</si>
  <si>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</si>
  <si>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</si>
  <si>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</si>
  <si>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</si>
  <si>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</si>
  <si>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</si>
  <si>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</si>
  <si>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</si>
  <si>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</si>
  <si>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</si>
  <si>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</si>
  <si>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</si>
  <si>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</si>
  <si>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</si>
  <si>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</si>
  <si>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</si>
  <si>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</si>
  <si>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</si>
  <si>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</si>
  <si>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</si>
  <si>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</si>
  <si>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</si>
  <si>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</si>
  <si>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</si>
  <si>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</si>
  <si>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</si>
  <si>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</si>
  <si>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</si>
  <si>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</si>
  <si>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</si>
  <si>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</si>
  <si>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</si>
  <si>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</si>
  <si>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</si>
  <si>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</si>
  <si>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</si>
  <si>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</si>
  <si>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</si>
  <si>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</si>
  <si>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</si>
  <si>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</si>
  <si>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</si>
  <si>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</si>
  <si>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</si>
  <si>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</si>
  <si>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</si>
  <si>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</si>
  <si>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</si>
  <si>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</si>
  <si>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</si>
  <si>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</si>
  <si>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</si>
  <si>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</si>
  <si>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</si>
  <si>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</si>
  <si>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</si>
  <si>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</si>
  <si>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</si>
  <si>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</si>
  <si>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</si>
  <si>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</si>
  <si>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</si>
  <si>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</si>
  <si>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</si>
  <si>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</si>
  <si>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</si>
  <si>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</si>
  <si>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</si>
  <si>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</si>
  <si>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</si>
  <si>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</si>
  <si>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</si>
  <si>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</si>
  <si>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</si>
  <si>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</si>
  <si>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</si>
  <si>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</si>
  <si>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</si>
  <si>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</si>
  <si>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</si>
  <si>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</si>
  <si>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</si>
  <si>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</si>
  <si>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</si>
  <si>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</si>
  <si>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</si>
  <si>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</si>
  <si>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</si>
  <si>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</si>
  <si>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</si>
  <si>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</si>
  <si>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</si>
  <si>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</si>
  <si>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</si>
  <si>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</si>
  <si>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</si>
  <si>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</si>
  <si>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</si>
  <si>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</si>
  <si>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</si>
  <si>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</si>
  <si>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</si>
  <si>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</si>
  <si>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</si>
  <si>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</si>
  <si>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</si>
  <si>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</si>
  <si>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</si>
  <si>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</si>
  <si>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</si>
  <si>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</si>
  <si>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</si>
  <si>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</si>
  <si>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</si>
  <si>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</si>
  <si>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</si>
  <si>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</si>
  <si>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</si>
  <si>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</si>
  <si>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</si>
  <si>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</si>
  <si>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</si>
  <si>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</si>
  <si>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</si>
  <si>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</si>
  <si>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</si>
  <si>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</si>
  <si>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</si>
  <si>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</si>
  <si>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</si>
  <si>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</si>
  <si>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</si>
  <si>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</si>
  <si>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</si>
  <si>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</si>
  <si>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</si>
  <si>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</si>
  <si>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</si>
  <si>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</si>
  <si>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</si>
  <si>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</si>
  <si>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</si>
  <si>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</si>
  <si>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</si>
  <si>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</si>
  <si>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</si>
  <si>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</si>
  <si>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</si>
  <si>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</si>
  <si>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</si>
  <si>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</si>
  <si>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</si>
  <si>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</si>
  <si>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</si>
  <si>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</si>
  <si>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</si>
  <si>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</si>
  <si>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</si>
  <si>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</si>
  <si>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</si>
  <si>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</si>
  <si>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</si>
  <si>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</si>
  <si>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</si>
  <si>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</si>
  <si>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</si>
  <si>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</si>
  <si>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</si>
  <si>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</si>
  <si>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</si>
  <si>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</si>
  <si>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</si>
  <si>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</si>
  <si>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</si>
  <si>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</si>
  <si>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</si>
  <si>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</si>
  <si>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</si>
  <si>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</si>
  <si>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</si>
  <si>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</si>
  <si>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</si>
  <si>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</si>
  <si>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</si>
  <si>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</si>
  <si>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</si>
  <si>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</si>
  <si>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</si>
  <si>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</si>
  <si>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</si>
  <si>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</si>
  <si>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</si>
  <si>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</si>
  <si>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</si>
  <si>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</si>
  <si>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</si>
  <si>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</si>
  <si>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</si>
  <si>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</si>
  <si>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</si>
  <si>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</si>
  <si>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</si>
  <si>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</si>
  <si>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</si>
  <si>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</si>
  <si>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</si>
  <si>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</si>
  <si>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</si>
  <si>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</si>
  <si>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</si>
  <si>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</si>
  <si>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</si>
  <si>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</si>
  <si>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</si>
  <si>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</si>
  <si>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</si>
  <si>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</si>
  <si>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</si>
  <si>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</si>
  <si>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</si>
  <si>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</si>
  <si>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</si>
  <si>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</si>
  <si>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</si>
  <si>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</si>
  <si>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</si>
  <si>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</si>
  <si>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</si>
  <si>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</si>
  <si>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</si>
  <si>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</si>
  <si>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</si>
  <si>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</si>
  <si>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</si>
  <si>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</si>
  <si>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</si>
  <si>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</si>
  <si>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</si>
  <si>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</si>
  <si>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</si>
  <si>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</si>
  <si>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</si>
  <si>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</si>
  <si>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</si>
  <si>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</si>
  <si>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</si>
  <si>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</si>
  <si>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</si>
  <si>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</si>
  <si>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</si>
  <si>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</si>
  <si>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</si>
  <si>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</si>
  <si>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</si>
  <si>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</si>
  <si>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</si>
  <si>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</si>
  <si>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</si>
  <si>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</si>
  <si>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</si>
  <si>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</si>
  <si>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</si>
  <si>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</si>
  <si>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</si>
  <si>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</si>
  <si>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</si>
  <si>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</si>
  <si>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</si>
  <si>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</si>
  <si>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</si>
  <si>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</si>
  <si>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</si>
  <si>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</si>
  <si>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</si>
  <si>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</si>
  <si>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</si>
  <si>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</si>
  <si>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</si>
  <si>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</si>
  <si>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</si>
  <si>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</si>
  <si>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</si>
  <si>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</si>
  <si>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</si>
  <si>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</si>
  <si>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</si>
  <si>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</si>
  <si>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</si>
  <si>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</si>
  <si>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</si>
  <si>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</si>
  <si>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</si>
  <si>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</si>
  <si>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</si>
  <si>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</si>
  <si>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</si>
  <si>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</si>
  <si>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</si>
  <si>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</si>
  <si>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</si>
  <si>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</si>
  <si>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</si>
  <si>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</si>
  <si>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</si>
  <si>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</si>
  <si>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</si>
  <si>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</si>
  <si>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</si>
  <si>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</si>
  <si>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</si>
  <si>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</si>
  <si>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</si>
  <si>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</si>
  <si>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</si>
  <si>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</si>
  <si>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</si>
  <si>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</si>
  <si>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</si>
  <si>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</si>
  <si>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</si>
  <si>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</si>
  <si>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</si>
  <si>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</si>
  <si>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</si>
  <si>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</si>
  <si>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</si>
  <si>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</si>
  <si>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</si>
  <si>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</si>
  <si>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</si>
  <si>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</si>
  <si>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</si>
  <si>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</si>
  <si>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</si>
  <si>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</si>
  <si>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</si>
  <si>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</si>
  <si>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</si>
  <si>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</si>
  <si>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</si>
  <si>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</si>
  <si>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</si>
  <si>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</si>
  <si>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</si>
  <si>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</si>
  <si>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</si>
  <si>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</si>
  <si>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</si>
  <si>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</si>
  <si>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</si>
  <si>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</si>
  <si>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</si>
  <si>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</si>
  <si>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</si>
  <si>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</si>
  <si>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</si>
  <si>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</si>
  <si>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</si>
  <si>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</si>
  <si>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</si>
  <si>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</si>
  <si>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</si>
  <si>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</si>
  <si>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</si>
  <si>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</si>
  <si>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</si>
  <si>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</si>
  <si>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</si>
  <si>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</si>
  <si>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</si>
  <si>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</si>
  <si>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</si>
  <si>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</si>
  <si>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</si>
  <si>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</si>
  <si>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</si>
  <si>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</si>
  <si>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</si>
  <si>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</si>
  <si>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</si>
  <si>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</si>
  <si>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</si>
  <si>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</si>
  <si>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</si>
  <si>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</si>
  <si>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</si>
  <si>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</si>
  <si>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</si>
  <si>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</si>
  <si>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</si>
  <si>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</si>
  <si>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</si>
  <si>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</si>
  <si>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</si>
  <si>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</si>
  <si>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</si>
  <si>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</si>
  <si>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</si>
  <si>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</si>
  <si>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</si>
  <si>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</si>
  <si>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</si>
  <si>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</si>
  <si>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</si>
  <si>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</si>
  <si>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</si>
  <si>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</si>
  <si>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</si>
  <si>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</si>
  <si>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</si>
  <si>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</si>
  <si>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</si>
  <si>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</si>
  <si>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</si>
  <si>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</si>
  <si>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</si>
  <si>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</si>
  <si>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</si>
  <si>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</si>
  <si>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</si>
  <si>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</si>
  <si>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</si>
  <si>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</si>
  <si>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</si>
  <si>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</si>
  <si>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</si>
  <si>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</si>
  <si>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</si>
  <si>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</si>
  <si>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</si>
  <si>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</si>
  <si>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</si>
  <si>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</si>
  <si>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</si>
  <si>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</si>
  <si>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</si>
  <si>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</si>
  <si>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</si>
  <si>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</si>
  <si>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</si>
  <si>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</si>
  <si>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</si>
  <si>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</si>
  <si>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</si>
  <si>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</si>
  <si>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</si>
  <si>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</si>
  <si>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</si>
  <si>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</si>
  <si>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</si>
  <si>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</si>
  <si>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</si>
  <si>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</si>
  <si>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</si>
  <si>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</si>
  <si>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</si>
  <si>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</si>
  <si>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</si>
  <si>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</si>
  <si>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</si>
  <si>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</si>
  <si>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</si>
  <si>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</si>
  <si>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</si>
  <si>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</si>
  <si>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</si>
  <si>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</si>
  <si>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</si>
  <si>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</si>
  <si>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</si>
  <si>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</si>
  <si>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</si>
  <si>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</si>
  <si>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</si>
  <si>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</si>
  <si>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</si>
  <si>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</si>
  <si>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</si>
  <si>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</si>
  <si>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</si>
  <si>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</si>
  <si>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</si>
  <si>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</si>
  <si>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</si>
  <si>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</si>
  <si>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</si>
  <si>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</si>
  <si>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</si>
  <si>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</si>
  <si>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</si>
  <si>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</si>
  <si>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</si>
  <si>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</si>
  <si>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</si>
  <si>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</si>
  <si>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</si>
  <si>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</si>
  <si>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</si>
  <si>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</si>
  <si>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</si>
  <si>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</si>
  <si>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</si>
  <si>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</si>
  <si>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</si>
  <si>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</si>
  <si>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</si>
  <si>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</si>
  <si>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</si>
  <si>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</si>
  <si>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</si>
  <si>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</si>
  <si>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</si>
  <si>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</si>
  <si>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</si>
  <si>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</si>
  <si>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</si>
  <si>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</si>
  <si>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</si>
  <si>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</si>
  <si>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</si>
  <si>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</si>
  <si>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</si>
  <si>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</si>
  <si>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</si>
  <si>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</si>
  <si>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</si>
  <si>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</si>
  <si>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</si>
  <si>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</si>
  <si>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</si>
  <si>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</si>
  <si>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</si>
  <si>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</si>
  <si>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</si>
  <si>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</si>
  <si>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</si>
  <si>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</si>
  <si>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</si>
  <si>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</si>
  <si>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</si>
  <si>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</si>
  <si>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</si>
  <si>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</si>
  <si>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</si>
  <si>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</si>
  <si>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</si>
  <si>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</si>
  <si>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</si>
  <si>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</si>
  <si>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</si>
  <si>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</si>
  <si>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</si>
  <si>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</si>
  <si>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</si>
  <si>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</si>
  <si>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</si>
  <si>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</si>
  <si>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</si>
  <si>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</si>
  <si>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</si>
  <si>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</si>
  <si>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</si>
  <si>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</si>
  <si>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</si>
  <si>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</si>
  <si>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</si>
  <si>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</si>
  <si>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</si>
  <si>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</si>
  <si>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</si>
  <si>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</si>
  <si>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</si>
  <si>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</si>
  <si>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</si>
  <si>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</si>
  <si>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</si>
  <si>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</si>
  <si>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</si>
  <si>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</si>
  <si>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</si>
  <si>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</si>
  <si>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</si>
  <si>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</si>
  <si>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</si>
  <si>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</si>
  <si>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</si>
  <si>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</si>
  <si>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</si>
  <si>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</si>
  <si>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</si>
  <si>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</si>
  <si>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</si>
  <si>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</si>
  <si>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</si>
  <si>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</si>
  <si>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</si>
  <si>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</si>
  <si>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</si>
  <si>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</si>
  <si>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</si>
  <si>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</si>
  <si>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</si>
  <si>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</si>
  <si>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</si>
  <si>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</si>
  <si>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</si>
  <si>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</si>
  <si>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</si>
  <si>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</si>
  <si>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</si>
  <si>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</si>
  <si>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</si>
  <si>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</si>
  <si>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</si>
  <si>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</si>
  <si>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</si>
  <si>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</si>
  <si>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</si>
  <si>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</si>
  <si>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</si>
  <si>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</si>
  <si>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</si>
  <si>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</si>
  <si>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</si>
  <si>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</si>
  <si>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</si>
  <si>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</si>
  <si>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</si>
  <si>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</si>
  <si>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</si>
  <si>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</si>
  <si>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</si>
  <si>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</si>
  <si>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</si>
  <si>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</si>
  <si>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</si>
  <si>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</si>
  <si>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</si>
  <si>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</si>
  <si>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</si>
  <si>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</si>
  <si>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</si>
  <si>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</si>
  <si>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</si>
  <si>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</si>
  <si>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</si>
  <si>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</si>
  <si>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</si>
  <si>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</si>
  <si>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</si>
  <si>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</si>
  <si>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</si>
  <si>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</si>
  <si>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</si>
  <si>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</si>
  <si>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</si>
  <si>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</si>
  <si>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</si>
  <si>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</si>
  <si>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</si>
  <si>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</si>
  <si>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</si>
  <si>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</si>
  <si>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</si>
  <si>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</si>
  <si>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</si>
  <si>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</si>
  <si>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</si>
  <si>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</si>
  <si>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</si>
  <si>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</si>
  <si>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</si>
  <si>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</si>
  <si>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</si>
  <si>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</si>
  <si>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</si>
  <si>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</si>
  <si>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</si>
  <si>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</si>
  <si>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</si>
  <si>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</si>
  <si>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</si>
  <si>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</si>
  <si>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</si>
  <si>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</si>
  <si>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</si>
  <si>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</si>
  <si>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</si>
  <si>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</si>
  <si>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</si>
  <si>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</si>
  <si>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</si>
  <si>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</si>
  <si>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</si>
  <si>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</si>
  <si>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</si>
  <si>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</si>
  <si>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</si>
  <si>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</si>
  <si>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</si>
  <si>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</si>
  <si>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</si>
  <si>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</si>
  <si>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</si>
  <si>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</si>
  <si>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</si>
  <si>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</si>
  <si>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</si>
  <si>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</si>
  <si>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</si>
  <si>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</si>
  <si>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</si>
  <si>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</si>
  <si>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</si>
  <si>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</si>
  <si>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</si>
  <si>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</si>
  <si>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</si>
  <si>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</si>
  <si>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</si>
  <si>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</si>
  <si>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</si>
  <si>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</si>
  <si>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</si>
  <si>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</si>
  <si>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</si>
  <si>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</si>
  <si>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</si>
  <si>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</si>
  <si>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</si>
  <si>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</si>
  <si>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</si>
  <si>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</si>
  <si>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</si>
  <si>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</si>
  <si>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</si>
  <si>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</si>
  <si>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</si>
  <si>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</si>
  <si>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</si>
  <si>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</si>
  <si>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</si>
  <si>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</si>
  <si>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</si>
  <si>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</si>
  <si>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</si>
  <si>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</si>
  <si>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</si>
  <si>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</si>
  <si>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</si>
  <si>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</si>
  <si>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</si>
  <si>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</si>
  <si>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</si>
  <si>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</si>
  <si>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</si>
  <si>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</si>
  <si>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</si>
  <si>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</si>
  <si>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</si>
  <si>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</si>
  <si>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</si>
  <si>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</si>
  <si>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</si>
  <si>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</si>
  <si>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</si>
  <si>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</si>
  <si>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</si>
  <si>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</si>
  <si>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</si>
  <si>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</si>
  <si>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</si>
  <si>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</si>
  <si>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</si>
  <si>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</si>
  <si>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</si>
  <si>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</si>
  <si>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</si>
  <si>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</si>
  <si>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</si>
  <si>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</si>
  <si>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</si>
  <si>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</si>
  <si>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</si>
  <si>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</si>
  <si>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</si>
  <si>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</si>
  <si>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</si>
  <si>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</si>
  <si>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</si>
  <si>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</si>
  <si>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</si>
  <si>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</si>
  <si>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</si>
  <si>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</si>
  <si>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</si>
  <si>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</si>
  <si>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</si>
  <si>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</si>
  <si>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</si>
  <si>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</si>
  <si>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</si>
  <si>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</si>
  <si>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</si>
  <si>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</si>
  <si>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</si>
  <si>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</si>
  <si>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</si>
  <si>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</si>
  <si>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</si>
  <si>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</si>
  <si>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</si>
  <si>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</si>
  <si>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</si>
  <si>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</si>
  <si>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</si>
  <si>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</si>
  <si>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</si>
  <si>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</si>
  <si>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</si>
  <si>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</si>
  <si>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</si>
  <si>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</si>
  <si>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</si>
  <si>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</si>
  <si>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</si>
  <si>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</si>
  <si>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</si>
  <si>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</si>
  <si>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</si>
  <si>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</si>
  <si>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</si>
  <si>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</si>
  <si>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</si>
  <si>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</si>
  <si>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</si>
  <si>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</si>
  <si>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</si>
  <si>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</si>
  <si>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</si>
  <si>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</si>
  <si>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</si>
  <si>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</si>
  <si>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</si>
  <si>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</si>
  <si>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</si>
  <si>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</si>
  <si>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</si>
  <si>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</si>
  <si>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</si>
  <si>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</si>
  <si>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</si>
  <si>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</si>
  <si>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</si>
  <si>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</si>
  <si>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</si>
  <si>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</si>
  <si>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</si>
  <si>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</si>
  <si>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</si>
  <si>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</si>
  <si>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</si>
  <si>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</si>
  <si>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</si>
  <si>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</si>
  <si>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</si>
  <si>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</si>
  <si>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</si>
  <si>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</si>
  <si>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</si>
  <si>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</si>
  <si>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</si>
  <si>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</si>
  <si>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</si>
  <si>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</si>
  <si>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</si>
  <si>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</si>
  <si>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</si>
  <si>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</si>
  <si>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</si>
  <si>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</si>
  <si>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</si>
  <si>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</si>
  <si>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</si>
  <si>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</si>
  <si>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</si>
  <si>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</si>
  <si>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</si>
  <si>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</si>
  <si>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</si>
  <si>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</si>
  <si>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</si>
  <si>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</si>
  <si>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</si>
  <si>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</si>
  <si>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</si>
  <si>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</si>
  <si>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</si>
  <si>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</si>
  <si>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</si>
  <si>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</si>
  <si>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</si>
  <si>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</si>
  <si>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</si>
  <si>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</si>
  <si>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</si>
  <si>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</si>
  <si>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</si>
  <si>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</si>
  <si>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</si>
  <si>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</si>
  <si>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</si>
  <si>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</si>
  <si>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</si>
  <si>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</si>
  <si>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</si>
  <si>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</si>
  <si>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</si>
  <si>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</si>
  <si>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</si>
  <si>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</si>
  <si>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</si>
  <si>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</si>
  <si>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</si>
  <si>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</si>
  <si>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</si>
  <si>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</si>
  <si>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</si>
  <si>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</si>
  <si>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</si>
  <si>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</si>
  <si>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</si>
  <si>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</si>
  <si>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</si>
  <si>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</si>
  <si>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</si>
  <si>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</si>
  <si>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</si>
  <si>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</si>
  <si>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</si>
  <si>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</si>
  <si>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</si>
  <si>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</si>
  <si>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</si>
  <si>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</si>
  <si>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</si>
  <si>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</si>
  <si>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</si>
  <si>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</si>
  <si>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</si>
  <si>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</si>
  <si>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</si>
  <si>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</si>
  <si>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</si>
  <si>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</si>
  <si>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</si>
  <si>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</si>
  <si>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</si>
  <si>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</si>
  <si>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</si>
  <si>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</si>
  <si>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</si>
  <si>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</si>
  <si>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</si>
  <si>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</si>
  <si>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</si>
  <si>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</si>
  <si>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</si>
  <si>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</si>
  <si>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</si>
  <si>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</si>
  <si>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</si>
  <si>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</si>
  <si>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</si>
  <si>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</si>
  <si>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</si>
  <si>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</si>
  <si>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</si>
  <si>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</si>
  <si>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</si>
  <si>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</si>
  <si>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</si>
  <si>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</si>
  <si>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</si>
  <si>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</si>
  <si>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</si>
  <si>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</si>
  <si>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</si>
  <si>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</si>
  <si>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</si>
  <si>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</si>
  <si>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</si>
  <si>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</si>
  <si>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</si>
  <si>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</si>
  <si>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</si>
  <si>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</si>
  <si>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</si>
  <si>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</si>
  <si>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</si>
  <si>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</si>
  <si>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</si>
  <si>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</si>
  <si>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</si>
  <si>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</si>
  <si>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</si>
  <si>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</si>
  <si>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</si>
  <si>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</si>
  <si>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</si>
  <si>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</si>
  <si>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</si>
  <si>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</si>
  <si>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</si>
  <si>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</si>
  <si>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</si>
  <si>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</si>
  <si>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</si>
  <si>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</si>
  <si>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</si>
  <si>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</si>
  <si>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</si>
  <si>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</si>
  <si>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</si>
  <si>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</si>
  <si>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</si>
  <si>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</si>
  <si>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</si>
  <si>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</si>
  <si>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</si>
  <si>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</si>
  <si>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</si>
  <si>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</si>
  <si>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</si>
  <si>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</si>
  <si>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</si>
  <si>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</si>
  <si>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</si>
  <si>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</si>
  <si>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</si>
  <si>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</si>
  <si>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</si>
  <si>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</si>
  <si>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</si>
  <si>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</si>
  <si>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</si>
  <si>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</si>
  <si>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</si>
  <si>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</si>
  <si>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</si>
  <si>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</si>
  <si>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</si>
  <si>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</si>
  <si>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</si>
  <si>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</si>
  <si>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</si>
  <si>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</si>
  <si>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</si>
  <si>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</si>
  <si>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</si>
  <si>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</si>
  <si>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</si>
  <si>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</si>
  <si>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</si>
  <si>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</si>
  <si>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</si>
  <si>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</si>
  <si>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</si>
  <si>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</si>
  <si>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</si>
  <si>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</si>
  <si>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</si>
  <si>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</si>
  <si>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</si>
  <si>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</si>
  <si>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</si>
  <si>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</si>
  <si>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</si>
  <si>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</si>
  <si>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</si>
  <si>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</si>
  <si>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</si>
  <si>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</si>
  <si>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</si>
  <si>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</si>
  <si>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</si>
  <si>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</si>
  <si>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</si>
  <si>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</si>
  <si>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</si>
  <si>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</si>
  <si>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</si>
  <si>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</si>
  <si>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</si>
  <si>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</si>
  <si>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</si>
  <si>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</si>
  <si>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</si>
  <si>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</si>
  <si>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</si>
  <si>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</si>
  <si>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</si>
  <si>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</si>
  <si>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</si>
  <si>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</si>
  <si>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</si>
  <si>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</si>
  <si>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</si>
  <si>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</si>
  <si>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</si>
  <si>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</si>
  <si>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</si>
  <si>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</si>
  <si>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</si>
  <si>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</si>
  <si>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</si>
  <si>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</si>
  <si>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</si>
  <si>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</si>
  <si>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</si>
  <si>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</si>
  <si>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</si>
  <si>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</si>
  <si>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</si>
  <si>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</si>
  <si>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</si>
  <si>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</si>
  <si>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</si>
  <si>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</si>
  <si>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</si>
  <si>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</si>
  <si>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</si>
  <si>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</si>
  <si>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</si>
  <si>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</si>
  <si>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</si>
  <si>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</si>
  <si>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</si>
  <si>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</si>
  <si>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</si>
  <si>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</si>
  <si>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</si>
  <si>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</si>
  <si>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</si>
  <si>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</si>
  <si>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</si>
  <si>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</si>
  <si>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</si>
  <si>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</si>
  <si>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</si>
  <si>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</si>
  <si>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</si>
  <si>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</si>
  <si>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</si>
  <si>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</si>
  <si>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</si>
  <si>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</si>
  <si>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</si>
  <si>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</si>
  <si>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</si>
  <si>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</si>
  <si>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</si>
  <si>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</si>
  <si>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</si>
  <si>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</si>
  <si>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</si>
  <si>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</si>
  <si>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</si>
  <si>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</si>
  <si>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</si>
  <si>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</si>
  <si>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</si>
  <si>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</si>
  <si>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</si>
  <si>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</si>
  <si>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</si>
  <si>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</si>
  <si>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</si>
  <si>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</si>
  <si>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</si>
  <si>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</si>
  <si>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</si>
  <si>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</si>
  <si>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</si>
  <si>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</si>
  <si>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</si>
  <si>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</si>
  <si>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</si>
  <si>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</si>
  <si>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</si>
  <si>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</si>
  <si>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</si>
  <si>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</si>
  <si>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</si>
  <si>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</si>
  <si>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</si>
  <si>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</si>
  <si>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</si>
  <si>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</si>
  <si>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</si>
  <si>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</si>
  <si>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</si>
  <si>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</si>
  <si>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</si>
  <si>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</si>
  <si>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</si>
  <si>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</si>
  <si>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</si>
  <si>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</si>
  <si>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</si>
  <si>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</si>
  <si>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</si>
  <si>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</si>
  <si>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</si>
  <si>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</si>
  <si>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</si>
  <si>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</si>
  <si>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</si>
  <si>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</si>
  <si>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</si>
  <si>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</si>
  <si>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</si>
  <si>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</si>
  <si>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</si>
  <si>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</si>
  <si>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</si>
  <si>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</si>
  <si>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</si>
  <si>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</si>
  <si>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</si>
  <si>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</si>
  <si>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</si>
  <si>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</si>
  <si>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</si>
  <si>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</si>
  <si>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</si>
  <si>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</si>
  <si>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</si>
  <si>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</si>
  <si>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</si>
  <si>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</si>
  <si>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</si>
  <si>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</si>
  <si>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</si>
  <si>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</si>
  <si>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</si>
  <si>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</si>
  <si>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</si>
  <si>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</si>
  <si>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</si>
  <si>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</si>
  <si>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</si>
  <si>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</si>
  <si>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</si>
  <si>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</si>
  <si>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</si>
  <si>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</si>
  <si>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</si>
  <si>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</si>
  <si>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</si>
  <si>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</si>
  <si>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</si>
  <si>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</si>
  <si>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</si>
  <si>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</si>
  <si>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</si>
  <si>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</si>
  <si>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</si>
  <si>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</si>
  <si>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</si>
  <si>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</si>
  <si>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</si>
  <si>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</si>
  <si>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</si>
  <si>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</si>
  <si>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</si>
  <si>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</si>
  <si>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</si>
  <si>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</si>
  <si>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</si>
  <si>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</si>
  <si>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</si>
  <si>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</si>
  <si>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</si>
  <si>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</si>
  <si>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</si>
  <si>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</si>
  <si>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</si>
  <si>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</si>
  <si>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</si>
  <si>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</si>
  <si>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</si>
  <si>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</si>
  <si>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</si>
  <si>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</si>
  <si>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</si>
  <si>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</si>
  <si>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</si>
  <si>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</si>
  <si>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</si>
  <si>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</si>
  <si>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</si>
  <si>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</si>
  <si>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</si>
  <si>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</si>
  <si>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</si>
  <si>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</si>
  <si>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</si>
  <si>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</si>
  <si>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</si>
  <si>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</si>
  <si>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</si>
  <si>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</si>
  <si>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</si>
  <si>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</si>
  <si>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</si>
  <si>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</si>
  <si>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</si>
  <si>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</si>
  <si>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</si>
  <si>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</si>
  <si>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</si>
  <si>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</si>
  <si>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</si>
  <si>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</si>
  <si>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</si>
  <si>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</si>
  <si>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</si>
  <si>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</si>
  <si>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</si>
  <si>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</si>
  <si>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</si>
  <si>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</si>
  <si>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</si>
  <si>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</si>
  <si>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</si>
  <si>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</si>
  <si>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</si>
  <si>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</si>
  <si>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</si>
  <si>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</si>
  <si>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</si>
  <si>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</si>
  <si>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</si>
  <si>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</si>
  <si>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</si>
  <si>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</si>
  <si>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</si>
  <si>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</si>
  <si>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</si>
  <si>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</si>
  <si>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</si>
  <si>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</si>
  <si>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</si>
  <si>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</si>
  <si>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</si>
  <si>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</si>
  <si>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</si>
  <si>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</si>
  <si>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</si>
  <si>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</si>
  <si>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</si>
  <si>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</si>
  <si>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</si>
  <si>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</si>
  <si>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</si>
  <si>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</si>
  <si>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</si>
  <si>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</si>
  <si>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</si>
  <si>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</si>
  <si>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</si>
  <si>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</si>
  <si>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</si>
  <si>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</si>
  <si>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</si>
  <si>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</si>
  <si>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</si>
  <si>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</si>
  <si>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</si>
  <si>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</si>
  <si>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</si>
  <si>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</si>
  <si>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</si>
  <si>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</si>
  <si>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</si>
  <si>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</si>
  <si>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</si>
  <si>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</si>
  <si>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</si>
  <si>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</si>
  <si>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</si>
  <si>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</si>
  <si>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</si>
  <si>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</si>
  <si>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</si>
  <si>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</si>
  <si>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</si>
  <si>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</si>
  <si>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</si>
  <si>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</si>
  <si>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</si>
  <si>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</si>
  <si>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</si>
  <si>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</si>
  <si>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</si>
  <si>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</si>
  <si>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</si>
  <si>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</si>
  <si>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</si>
  <si>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</si>
  <si>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</si>
  <si>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</si>
  <si>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</si>
  <si>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</si>
  <si>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</si>
  <si>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</si>
  <si>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</si>
  <si>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</si>
  <si>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</si>
  <si>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</si>
  <si>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</si>
  <si>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</si>
  <si>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</si>
  <si>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</si>
  <si>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</si>
  <si>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</si>
  <si>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</si>
  <si>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</si>
  <si>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</si>
  <si>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</si>
  <si>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</si>
  <si>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</si>
  <si>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</si>
  <si>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</si>
  <si>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</si>
  <si>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</si>
  <si>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</si>
  <si>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</si>
  <si>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</si>
  <si>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</si>
  <si>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</si>
  <si>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</si>
  <si>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</si>
  <si>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</si>
  <si>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</si>
  <si>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</si>
  <si>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</si>
  <si>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</si>
  <si>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</si>
  <si>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</si>
  <si>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</si>
  <si>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</si>
  <si>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</si>
  <si>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</si>
  <si>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</si>
  <si>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</si>
  <si>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</si>
  <si>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</si>
  <si>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</si>
  <si>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</si>
  <si>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</si>
  <si>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</si>
  <si>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</si>
  <si>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</si>
  <si>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</si>
  <si>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</si>
  <si>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</si>
  <si>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</si>
  <si>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</si>
  <si>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</si>
  <si>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</si>
  <si>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</si>
  <si>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</si>
  <si>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</si>
  <si>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</si>
  <si>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</si>
  <si>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</si>
  <si>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</si>
  <si>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</si>
  <si>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</si>
  <si>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</si>
  <si>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</si>
  <si>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</si>
  <si>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</si>
  <si>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</si>
  <si>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</si>
  <si>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</si>
  <si>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</si>
  <si>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</si>
  <si>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</si>
  <si>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</si>
  <si>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</si>
  <si>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</si>
  <si>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</si>
  <si>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</si>
  <si>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</si>
  <si>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</si>
  <si>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</si>
  <si>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</si>
  <si>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</si>
  <si>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</si>
  <si>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</si>
  <si>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</si>
  <si>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</si>
  <si>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</si>
  <si>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</si>
  <si>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</si>
  <si>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</si>
  <si>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</si>
  <si>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</si>
  <si>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</si>
  <si>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</si>
  <si>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</si>
  <si>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</si>
  <si>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</si>
  <si>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</si>
  <si>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</si>
  <si>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</si>
  <si>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</si>
  <si>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</si>
  <si>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</si>
  <si>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</si>
  <si>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</si>
  <si>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</si>
  <si>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</si>
  <si>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</si>
  <si>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</si>
  <si>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</si>
  <si>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</si>
  <si>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</si>
  <si>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</si>
  <si>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</si>
  <si>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</si>
  <si>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</si>
  <si>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</si>
  <si>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</si>
  <si>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</si>
  <si>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</si>
  <si>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</si>
  <si>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</si>
  <si>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</si>
  <si>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</si>
  <si>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</si>
  <si>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</si>
  <si>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</si>
  <si>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</si>
  <si>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</si>
  <si>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</si>
  <si>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</si>
  <si>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</si>
  <si>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</si>
  <si>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</si>
  <si>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</si>
  <si>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</si>
  <si>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</si>
  <si>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</si>
  <si>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</si>
  <si>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</si>
  <si>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</si>
  <si>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</si>
  <si>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</si>
  <si>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</si>
  <si>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</si>
  <si>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</si>
  <si>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</si>
  <si>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</si>
  <si>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</si>
  <si>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</si>
  <si>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</si>
  <si>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</si>
  <si>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</si>
  <si>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</si>
  <si>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</si>
  <si>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</si>
  <si>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</si>
  <si>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</si>
  <si>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</si>
  <si>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</si>
  <si>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</si>
  <si>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</si>
  <si>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</si>
  <si>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</si>
  <si>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</si>
  <si>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</si>
  <si>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</si>
  <si>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</si>
  <si>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</si>
  <si>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</si>
  <si>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</si>
  <si>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</si>
  <si>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</si>
  <si>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</si>
  <si>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</si>
  <si>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</si>
  <si>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</si>
  <si>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</si>
  <si>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</si>
  <si>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</si>
  <si>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</si>
  <si>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</si>
  <si>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</si>
  <si>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</si>
  <si>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</si>
  <si>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</si>
  <si>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</si>
  <si>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</si>
  <si>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</si>
  <si>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</si>
  <si>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</si>
  <si>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</si>
  <si>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</si>
  <si>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</si>
  <si>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</si>
  <si>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</si>
  <si>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</si>
  <si>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</si>
  <si>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</si>
  <si>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</si>
  <si>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</si>
  <si>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</si>
  <si>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</si>
  <si>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</si>
  <si>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</si>
  <si>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</si>
  <si>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</si>
  <si>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</si>
  <si>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</si>
  <si>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</si>
  <si>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</si>
  <si>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</si>
  <si>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</si>
  <si>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</si>
  <si>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</si>
  <si>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</si>
  <si>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</si>
  <si>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</si>
  <si>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</si>
  <si>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</si>
  <si>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</si>
  <si>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</si>
  <si>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</si>
  <si>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</si>
  <si>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</si>
  <si>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</si>
  <si>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</si>
  <si>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</si>
  <si>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</si>
  <si>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</si>
  <si>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</si>
  <si>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</si>
  <si>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</si>
  <si>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</si>
  <si>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</si>
  <si>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</si>
  <si>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</si>
  <si>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</si>
  <si>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</si>
  <si>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</si>
  <si>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</si>
  <si>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</si>
  <si>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</si>
  <si>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</si>
  <si>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</si>
  <si>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</si>
  <si>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</si>
  <si>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</si>
  <si>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</si>
  <si>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</si>
  <si>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</si>
  <si>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</si>
  <si>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</si>
  <si>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</si>
  <si>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</si>
  <si>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</si>
  <si>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</si>
  <si>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</si>
  <si>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</si>
  <si>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</si>
  <si>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</si>
  <si>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</si>
  <si>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</si>
  <si>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</si>
  <si>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</si>
  <si>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</si>
  <si>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</si>
  <si>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</si>
  <si>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</si>
  <si>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</si>
  <si>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</si>
  <si>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</si>
  <si>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</si>
  <si>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</si>
  <si>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</si>
  <si>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</si>
  <si>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</si>
  <si>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</si>
  <si>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</si>
  <si>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</si>
  <si>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</si>
  <si>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</si>
  <si>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</si>
  <si>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</si>
  <si>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</si>
  <si>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</si>
  <si>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</si>
  <si>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</si>
  <si>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</si>
  <si>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</si>
  <si>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</si>
  <si>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</si>
  <si>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</si>
  <si>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</si>
  <si>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</si>
  <si>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</si>
  <si>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</si>
  <si>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</si>
  <si>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</si>
  <si>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</si>
  <si>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</si>
  <si>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</si>
  <si>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</si>
  <si>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</si>
  <si>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</si>
  <si>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</si>
  <si>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</si>
  <si>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</si>
  <si>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</si>
  <si>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</si>
  <si>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</si>
  <si>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</si>
  <si>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</si>
  <si>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</si>
  <si>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</si>
  <si>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</si>
  <si>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</si>
  <si>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</si>
  <si>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</si>
  <si>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</si>
  <si>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</si>
  <si>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</si>
  <si>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</si>
  <si>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</si>
  <si>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</si>
  <si>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</si>
  <si>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</si>
  <si>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</si>
  <si>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</si>
  <si>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</si>
  <si>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</si>
  <si>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</si>
  <si>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</si>
  <si>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</si>
  <si>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</si>
  <si>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</si>
  <si>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</si>
  <si>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</si>
  <si>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</si>
  <si>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</si>
  <si>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</si>
  <si>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</si>
  <si>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</si>
  <si>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</si>
  <si>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</si>
  <si>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</si>
  <si>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</si>
  <si>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</si>
  <si>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</si>
  <si>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</si>
  <si>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</si>
  <si>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</si>
  <si>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</si>
  <si>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</si>
  <si>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</si>
  <si>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</si>
  <si>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</si>
  <si>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</si>
  <si>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</si>
  <si>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</si>
  <si>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</si>
  <si>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</si>
  <si>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</si>
  <si>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</si>
  <si>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</si>
  <si>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</si>
  <si>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</si>
  <si>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</si>
  <si>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</si>
  <si>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</si>
  <si>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</si>
  <si>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</si>
  <si>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</si>
  <si>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</si>
  <si>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</si>
  <si>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</si>
  <si>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</si>
  <si>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</si>
  <si>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</si>
  <si>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</si>
  <si>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</si>
  <si>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</si>
  <si>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</si>
  <si>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</si>
  <si>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</si>
  <si>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</si>
  <si>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</si>
  <si>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</si>
  <si>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</si>
  <si>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</si>
  <si>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</si>
  <si>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</si>
  <si>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</si>
  <si>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</si>
  <si>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</si>
  <si>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</si>
  <si>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</si>
  <si>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</si>
  <si>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</si>
  <si>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</si>
  <si>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</si>
  <si>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</si>
  <si>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</si>
  <si>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</si>
  <si>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</si>
  <si>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</si>
  <si>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</si>
  <si>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</si>
  <si>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</si>
  <si>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</si>
  <si>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</si>
  <si>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</si>
  <si>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</si>
  <si>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</si>
  <si>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</si>
  <si>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</si>
  <si>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</si>
  <si>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</si>
  <si>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</si>
  <si>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</si>
  <si>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</si>
  <si>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</si>
  <si>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</si>
  <si>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</si>
  <si>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</si>
  <si>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</si>
  <si>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</si>
  <si>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</si>
  <si>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</si>
  <si>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</si>
  <si>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</si>
  <si>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</si>
  <si>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</si>
  <si>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</si>
  <si>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</si>
  <si>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</si>
  <si>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</si>
  <si>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</si>
  <si>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</si>
  <si>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</si>
  <si>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</si>
  <si>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</si>
  <si>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</si>
  <si>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</si>
  <si>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</si>
  <si>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</si>
  <si>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</si>
  <si>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</si>
  <si>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</si>
  <si>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</si>
  <si>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</si>
  <si>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</si>
  <si>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</si>
  <si>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</si>
  <si>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</si>
  <si>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</si>
  <si>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</si>
  <si>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</si>
  <si>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</si>
  <si>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</si>
  <si>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</si>
  <si>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</si>
  <si>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</si>
  <si>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</si>
  <si>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</si>
  <si>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</si>
  <si>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</si>
  <si>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</si>
  <si>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</si>
  <si>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</si>
  <si>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</si>
  <si>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</si>
  <si>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</si>
  <si>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</si>
  <si>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</si>
  <si>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</si>
  <si>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</si>
  <si>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</si>
  <si>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</si>
  <si>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</si>
  <si>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</si>
  <si>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</si>
  <si>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</si>
  <si>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</si>
  <si>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</si>
  <si>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</si>
  <si>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</si>
  <si>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</si>
  <si>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</si>
  <si>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</si>
  <si>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</si>
  <si>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</si>
  <si>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</si>
  <si>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</si>
  <si>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</si>
  <si>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</si>
  <si>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</si>
  <si>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</si>
  <si>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</si>
  <si>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</si>
  <si>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</si>
  <si>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</si>
  <si>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</si>
  <si>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</si>
  <si>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</si>
  <si>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</si>
  <si>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</si>
  <si>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</si>
  <si>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</si>
  <si>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</si>
  <si>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</si>
  <si>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</si>
  <si>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</si>
  <si>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</si>
  <si>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</si>
  <si>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</si>
  <si>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</si>
  <si>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</si>
  <si>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</si>
  <si>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</si>
  <si>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</si>
  <si>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</si>
  <si>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</si>
  <si>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</si>
  <si>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</si>
  <si>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</si>
  <si>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</si>
  <si>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</si>
  <si>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</si>
  <si>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</si>
  <si>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</si>
  <si>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</si>
  <si>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</si>
  <si>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</si>
  <si>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</si>
  <si>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</si>
  <si>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</si>
  <si>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</si>
  <si>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</si>
  <si>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</si>
  <si>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</si>
  <si>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</si>
  <si>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</si>
  <si>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</si>
  <si>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</si>
  <si>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</si>
  <si>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</si>
  <si>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</si>
  <si>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</si>
  <si>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</si>
  <si>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</si>
  <si>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</si>
  <si>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</si>
  <si>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</si>
  <si>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</si>
  <si>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</si>
  <si>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</si>
  <si>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</si>
  <si>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</si>
  <si>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</si>
  <si>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</si>
  <si>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</si>
  <si>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</si>
  <si>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</si>
  <si>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</si>
  <si>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</si>
  <si>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</si>
  <si>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</si>
  <si>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</si>
  <si>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</si>
  <si>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</si>
  <si>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</si>
  <si>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</si>
  <si>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</si>
  <si>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</si>
  <si>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</si>
  <si>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</si>
  <si>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</si>
  <si>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</si>
  <si>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</si>
  <si>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</si>
  <si>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</si>
  <si>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</si>
  <si>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</si>
  <si>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</si>
  <si>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</si>
  <si>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</si>
  <si>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</si>
  <si>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</si>
  <si>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</si>
  <si>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</si>
  <si>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</si>
  <si>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</si>
  <si>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</si>
  <si>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</si>
  <si>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</si>
  <si>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</si>
  <si>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</si>
  <si>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</si>
  <si>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</si>
  <si>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</si>
  <si>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</si>
  <si>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</si>
  <si>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</si>
  <si>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</si>
  <si>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</si>
  <si>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</si>
  <si>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</si>
  <si>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</si>
  <si>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</si>
  <si>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</si>
  <si>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</si>
  <si>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</si>
  <si>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</si>
  <si>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</si>
  <si>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</si>
  <si>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</si>
  <si>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</si>
  <si>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</si>
  <si>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</si>
  <si>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</si>
  <si>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</si>
  <si>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</si>
  <si>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</si>
  <si>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</si>
  <si>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</si>
  <si>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</si>
  <si>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</si>
  <si>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</si>
  <si>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</si>
  <si>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</si>
  <si>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</si>
  <si>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</si>
  <si>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</si>
  <si>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</si>
  <si>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</si>
  <si>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</si>
  <si>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</si>
  <si>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</si>
  <si>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</si>
  <si>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</si>
  <si>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</si>
  <si>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</si>
  <si>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</si>
  <si>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</si>
  <si>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</si>
  <si>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</si>
  <si>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</si>
  <si>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</si>
  <si>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</si>
  <si>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</si>
  <si>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</si>
  <si>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</si>
  <si>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</si>
  <si>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</si>
  <si>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</si>
  <si>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</si>
  <si>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</si>
  <si>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</si>
  <si>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</si>
  <si>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</si>
  <si>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</si>
  <si>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</si>
  <si>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</si>
  <si>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</si>
  <si>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</si>
  <si>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</si>
  <si>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</si>
  <si>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</si>
  <si>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</si>
  <si>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</si>
  <si>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</si>
  <si>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</si>
  <si>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</si>
  <si>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</si>
  <si>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</si>
  <si>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</si>
  <si>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</si>
  <si>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</si>
  <si>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</si>
  <si>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</si>
  <si>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</si>
  <si>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</si>
  <si>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</si>
  <si>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</si>
  <si>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</si>
  <si>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</si>
  <si>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</si>
  <si>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</si>
  <si>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</si>
  <si>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</si>
  <si>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</si>
  <si>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</si>
  <si>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</si>
  <si>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</si>
  <si>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</si>
  <si>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</si>
  <si>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</si>
  <si>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</si>
  <si>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</si>
  <si>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</si>
  <si>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</si>
  <si>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</si>
  <si>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</si>
  <si>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</si>
  <si>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</si>
  <si>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</si>
  <si>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</si>
  <si>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</si>
  <si>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</si>
  <si>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</si>
  <si>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</si>
  <si>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</si>
  <si>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</si>
  <si>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</si>
  <si>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</si>
  <si>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</si>
  <si>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</si>
  <si>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</si>
  <si>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</si>
  <si>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</si>
  <si>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</si>
  <si>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</si>
  <si>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</si>
  <si>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</si>
  <si>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</si>
  <si>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</si>
  <si>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</si>
  <si>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</si>
  <si>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</si>
  <si>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</si>
  <si>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</si>
  <si>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</si>
  <si>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</si>
  <si>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</si>
  <si>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</si>
  <si>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</si>
  <si>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</si>
  <si>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</si>
  <si>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</si>
  <si>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</si>
  <si>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</si>
  <si>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</si>
  <si>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</si>
  <si>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</si>
  <si>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</si>
  <si>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</si>
  <si>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</si>
  <si>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</si>
  <si>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</si>
  <si>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</si>
  <si>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</si>
  <si>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</si>
  <si>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</si>
  <si>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</si>
  <si>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</si>
  <si>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</si>
  <si>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</si>
  <si>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</si>
  <si>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</si>
  <si>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</si>
  <si>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</si>
  <si>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</si>
  <si>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</si>
  <si>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</si>
  <si>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</si>
  <si>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</si>
  <si>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</si>
  <si>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</si>
  <si>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</si>
  <si>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</si>
  <si>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</si>
  <si>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</si>
  <si>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</si>
  <si>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</si>
  <si>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</si>
  <si>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</si>
  <si>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</si>
  <si>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</si>
  <si>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</si>
  <si>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</si>
  <si>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</si>
  <si>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</si>
  <si>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</si>
  <si>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</si>
  <si>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</si>
  <si>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</si>
  <si>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</si>
  <si>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</si>
  <si>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</si>
  <si>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</si>
  <si>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</si>
  <si>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</si>
  <si>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</si>
  <si>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</si>
  <si>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</si>
  <si>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</si>
  <si>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</si>
  <si>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</si>
  <si>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</si>
  <si>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</si>
  <si>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</si>
  <si>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</si>
  <si>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</si>
  <si>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</si>
  <si>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</si>
  <si>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</si>
  <si>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</si>
  <si>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</si>
  <si>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</si>
  <si>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</si>
  <si>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</si>
  <si>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</si>
  <si>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</si>
  <si>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</si>
  <si>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</si>
  <si>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</si>
  <si>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</si>
  <si>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</si>
  <si>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</si>
  <si>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</si>
  <si>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</si>
  <si>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</si>
  <si>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</si>
  <si>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</si>
  <si>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</si>
  <si>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</si>
  <si>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</si>
  <si>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</si>
  <si>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</si>
  <si>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</si>
  <si>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</si>
  <si>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</si>
  <si>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</si>
  <si>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</si>
  <si>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</si>
  <si>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</si>
  <si>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</si>
  <si>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</si>
  <si>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</si>
  <si>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</si>
  <si>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</si>
  <si>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</si>
  <si>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</si>
  <si>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</si>
  <si>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</si>
  <si>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</si>
  <si>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</si>
  <si>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</si>
  <si>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</si>
  <si>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</si>
  <si>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</si>
  <si>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</si>
  <si>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</si>
  <si>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</si>
  <si>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</si>
  <si>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</si>
  <si>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</si>
  <si>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</si>
  <si>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</si>
  <si>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</si>
  <si>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</si>
  <si>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</si>
  <si>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</si>
  <si>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</si>
  <si>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</si>
  <si>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</si>
  <si>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</si>
  <si>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</si>
  <si>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</si>
  <si>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</si>
  <si>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</si>
  <si>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</si>
  <si>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</si>
  <si>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</si>
  <si>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</si>
  <si>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</si>
  <si>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</si>
  <si>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</si>
  <si>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</si>
  <si>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</si>
  <si>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</si>
  <si>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</si>
  <si>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</si>
  <si>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</si>
  <si>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</si>
  <si>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</si>
  <si>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</si>
  <si>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</si>
  <si>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</si>
  <si>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</si>
  <si>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</si>
  <si>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</si>
  <si>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</si>
  <si>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</si>
  <si>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</si>
  <si>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</si>
  <si>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</si>
  <si>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</si>
  <si>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</si>
  <si>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</si>
  <si>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</si>
  <si>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</si>
  <si>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</si>
  <si>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</si>
  <si>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</si>
  <si>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</si>
  <si>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</si>
  <si>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</si>
  <si>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</si>
  <si>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</si>
  <si>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</si>
  <si>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</si>
  <si>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</si>
  <si>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</si>
  <si>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</si>
  <si>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</si>
  <si>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</si>
  <si>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</si>
  <si>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</si>
  <si>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</si>
  <si>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</si>
  <si>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</si>
  <si>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</si>
  <si>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</si>
  <si>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</si>
  <si>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</si>
  <si>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</si>
  <si>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</si>
  <si>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</si>
  <si>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</si>
  <si>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</si>
  <si>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</si>
  <si>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</si>
  <si>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</si>
  <si>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</si>
  <si>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</si>
  <si>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</si>
  <si>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</si>
  <si>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</si>
  <si>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</si>
  <si>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</si>
  <si>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</si>
  <si>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</si>
  <si>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</si>
  <si>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</si>
  <si>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</si>
  <si>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</si>
  <si>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</si>
  <si>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</si>
  <si>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</si>
  <si>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</si>
  <si>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</si>
  <si>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</si>
  <si>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</si>
  <si>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</si>
  <si>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</si>
  <si>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</si>
  <si>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</si>
  <si>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</si>
  <si>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</si>
  <si>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</si>
  <si>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</si>
  <si>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</si>
  <si>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</si>
  <si>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</si>
  <si>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</si>
  <si>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</si>
  <si>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</si>
  <si>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</si>
  <si>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</si>
  <si>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</si>
  <si>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</si>
  <si>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</si>
  <si>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</si>
  <si>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</si>
  <si>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</si>
  <si>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</si>
  <si>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</si>
  <si>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</si>
  <si>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</si>
  <si>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</si>
  <si>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</si>
  <si>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</si>
  <si>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</si>
  <si>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</si>
  <si>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</si>
  <si>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</si>
  <si>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</si>
  <si>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</si>
  <si>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</si>
  <si>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</si>
  <si>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</si>
  <si>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</si>
  <si>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</si>
  <si>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</si>
  <si>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</si>
  <si>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</si>
  <si>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</si>
  <si>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</si>
  <si>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</si>
  <si>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</si>
  <si>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</si>
  <si>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</si>
  <si>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</si>
  <si>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</si>
  <si>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</si>
  <si>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</si>
  <si>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</si>
  <si>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</si>
  <si>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</si>
  <si>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</si>
  <si>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</si>
  <si>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</si>
  <si>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</si>
  <si>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</si>
  <si>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</si>
  <si>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</si>
  <si>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</si>
  <si>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</si>
  <si>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</si>
  <si>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</si>
  <si>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</si>
  <si>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</si>
  <si>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</si>
  <si>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</si>
  <si>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</si>
  <si>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</si>
  <si>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</si>
  <si>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</si>
  <si>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</si>
  <si>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</si>
  <si>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</si>
  <si>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</si>
  <si>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</si>
  <si>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</si>
  <si>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</si>
  <si>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</si>
  <si>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</si>
  <si>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</si>
  <si>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</si>
  <si>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</si>
  <si>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</si>
  <si>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</si>
  <si>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</si>
  <si>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</si>
  <si>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</si>
  <si>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</si>
  <si>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</si>
  <si>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</si>
  <si>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</si>
  <si>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</si>
  <si>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</si>
  <si>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</si>
  <si>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</si>
  <si>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</si>
  <si>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</si>
  <si>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</si>
  <si>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</si>
  <si>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</si>
  <si>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</si>
  <si>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</si>
  <si>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</si>
  <si>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</si>
  <si>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</si>
  <si>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</si>
  <si>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</si>
  <si>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</si>
  <si>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</si>
  <si>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</si>
  <si>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</si>
  <si>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</si>
  <si>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</si>
  <si>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</si>
  <si>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</si>
  <si>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</si>
  <si>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</si>
  <si>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</si>
  <si>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</si>
  <si>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</si>
  <si>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</si>
  <si>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</si>
  <si>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</si>
  <si>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</si>
  <si>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</si>
  <si>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</si>
  <si>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</si>
  <si>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</si>
  <si>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</si>
  <si>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</si>
  <si>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</si>
  <si>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</si>
  <si>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</si>
  <si>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</si>
  <si>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</si>
  <si>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</si>
  <si>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</si>
  <si>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</si>
  <si>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</si>
  <si>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</si>
  <si>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</si>
  <si>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</si>
  <si>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</si>
  <si>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</si>
  <si>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</si>
  <si>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</si>
  <si>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</si>
  <si>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</si>
  <si>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</si>
  <si>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</si>
  <si>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</si>
  <si>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</si>
  <si>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</si>
  <si>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</si>
  <si>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</si>
  <si>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</si>
  <si>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</si>
  <si>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</si>
  <si>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</si>
  <si>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</si>
  <si>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</si>
  <si>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</si>
  <si>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</si>
  <si>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</si>
  <si>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</si>
  <si>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</si>
  <si>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</si>
  <si>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</si>
  <si>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</si>
  <si>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</si>
  <si>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</si>
  <si>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</si>
  <si>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</si>
  <si>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</si>
  <si>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</si>
  <si>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</si>
  <si>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</si>
  <si>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</si>
  <si>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</si>
  <si>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</si>
  <si>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</si>
  <si>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</si>
  <si>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</si>
  <si>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</si>
  <si>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</si>
  <si>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</si>
  <si>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</si>
  <si>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</si>
  <si>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</si>
  <si>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</si>
  <si>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</si>
  <si>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</si>
  <si>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</si>
  <si>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</si>
  <si>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</si>
  <si>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</si>
  <si>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</si>
  <si>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</si>
  <si>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</si>
  <si>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</si>
  <si>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</si>
  <si>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</si>
  <si>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</si>
  <si>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</si>
  <si>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</si>
  <si>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</si>
  <si>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</si>
  <si>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</si>
  <si>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</si>
  <si>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</si>
  <si>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</si>
  <si>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</si>
  <si>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</si>
  <si>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</si>
  <si>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</si>
  <si>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</si>
  <si>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</si>
  <si>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</si>
  <si>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</si>
  <si>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</si>
  <si>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</si>
  <si>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</si>
  <si>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</si>
  <si>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</si>
  <si>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</si>
  <si>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</si>
  <si>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</si>
  <si>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</si>
  <si>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</si>
  <si>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</si>
  <si>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</si>
  <si>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</si>
  <si>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</si>
  <si>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</si>
  <si>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</si>
  <si>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</si>
  <si>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</si>
  <si>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</si>
  <si>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</si>
  <si>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</si>
  <si>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</si>
  <si>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</si>
  <si>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</si>
  <si>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</si>
  <si>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</si>
  <si>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</si>
  <si>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</si>
  <si>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</si>
  <si>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</si>
  <si>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</si>
  <si>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</si>
  <si>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</si>
  <si>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</si>
  <si>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</si>
  <si>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</si>
  <si>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</si>
  <si>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</si>
  <si>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</si>
  <si>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</si>
  <si>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</si>
  <si>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</si>
  <si>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</si>
  <si>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</si>
  <si>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</si>
  <si>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</si>
  <si>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</si>
  <si>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</si>
  <si>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</si>
  <si>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</si>
  <si>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</si>
  <si>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</si>
  <si>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</si>
  <si>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</si>
  <si>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</si>
  <si>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</si>
  <si>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</si>
  <si>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</si>
  <si>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</si>
  <si>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</si>
  <si>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</si>
  <si>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</si>
  <si>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</si>
  <si>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</si>
  <si>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</si>
  <si>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</si>
  <si>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</si>
  <si>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</si>
  <si>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</si>
  <si>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</si>
  <si>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</si>
  <si>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</si>
  <si>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</si>
  <si>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</si>
  <si>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</si>
  <si>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</si>
  <si>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</si>
  <si>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</si>
  <si>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</si>
  <si>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</si>
  <si>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</si>
  <si>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</si>
  <si>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</si>
  <si>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</si>
  <si>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</si>
  <si>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</si>
  <si>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</si>
  <si>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</si>
  <si>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</si>
  <si>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</si>
  <si>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</si>
  <si>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</si>
  <si>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</si>
  <si>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</si>
  <si>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</si>
  <si>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</si>
  <si>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</si>
  <si>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</si>
  <si>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</si>
  <si>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</si>
  <si>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</si>
  <si>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</si>
  <si>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</si>
  <si>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</si>
  <si>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</si>
  <si>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</si>
  <si>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</si>
  <si>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</si>
  <si>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</si>
  <si>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</si>
  <si>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</si>
  <si>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</si>
  <si>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</si>
  <si>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</si>
  <si>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</si>
  <si>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</si>
  <si>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</si>
  <si>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</si>
  <si>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</si>
  <si>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</si>
  <si>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</si>
  <si>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</si>
  <si>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</si>
  <si>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</si>
  <si>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</si>
  <si>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</si>
  <si>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</si>
  <si>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</si>
  <si>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</si>
  <si>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</si>
  <si>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</si>
  <si>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</si>
  <si>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</si>
  <si>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</si>
  <si>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</si>
  <si>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</si>
  <si>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</si>
  <si>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</si>
  <si>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</si>
  <si>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</si>
  <si>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</si>
  <si>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</si>
  <si>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</si>
  <si>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</si>
  <si>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</si>
  <si>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</si>
  <si>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</si>
  <si>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</si>
  <si>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</si>
  <si>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</si>
  <si>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</si>
  <si>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</si>
  <si>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</si>
  <si>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</si>
  <si>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</si>
  <si>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</si>
  <si>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</si>
  <si>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</si>
  <si>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</si>
  <si>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</si>
  <si>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</si>
  <si>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</si>
  <si>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</si>
  <si>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</si>
  <si>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</si>
  <si>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</si>
  <si>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</si>
  <si>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</si>
  <si>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</si>
  <si>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</si>
  <si>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</si>
  <si>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</si>
  <si>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</si>
  <si>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</si>
  <si>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</si>
  <si>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</si>
  <si>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</si>
  <si>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</si>
  <si>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</si>
  <si>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</si>
  <si>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</si>
  <si>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</si>
  <si>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</si>
  <si>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</si>
  <si>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</si>
  <si>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</si>
  <si>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</si>
  <si>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</si>
  <si>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</si>
  <si>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</si>
  <si>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</si>
  <si>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</si>
  <si>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</si>
  <si>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</si>
  <si>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</si>
  <si>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</si>
  <si>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</si>
  <si>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</si>
  <si>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</si>
  <si>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</si>
  <si>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</si>
  <si>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</si>
  <si>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</si>
  <si>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</si>
  <si>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</si>
  <si>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</si>
  <si>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</si>
  <si>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</si>
  <si>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</si>
  <si>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</si>
  <si>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</si>
  <si>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</si>
  <si>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</si>
  <si>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</si>
  <si>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</si>
  <si>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</si>
  <si>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</si>
  <si>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</si>
  <si>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</si>
  <si>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</si>
  <si>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</si>
  <si>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</si>
  <si>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</si>
  <si>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</si>
  <si>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</si>
  <si>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</si>
  <si>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</si>
  <si>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</si>
  <si>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</si>
  <si>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</si>
  <si>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</si>
  <si>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</si>
  <si>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</si>
  <si>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</si>
  <si>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</si>
  <si>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</si>
  <si>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</si>
  <si>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</si>
  <si>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</si>
  <si>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</si>
  <si>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</si>
  <si>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</si>
  <si>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</si>
  <si>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</si>
  <si>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</si>
  <si>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</si>
  <si>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</si>
  <si>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</si>
  <si>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</si>
  <si>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</si>
  <si>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</si>
  <si>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</si>
  <si>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</si>
  <si>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</si>
  <si>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</si>
  <si>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</si>
  <si>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</si>
  <si>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</si>
  <si>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</si>
  <si>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</si>
  <si>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</si>
  <si>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</si>
  <si>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</si>
  <si>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</si>
  <si>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</si>
  <si>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</si>
  <si>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</si>
  <si>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</si>
  <si>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</si>
  <si>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</si>
  <si>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</si>
  <si>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</si>
  <si>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</si>
  <si>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</si>
  <si>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</si>
  <si>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</si>
  <si>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</si>
  <si>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</si>
  <si>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</si>
  <si>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</si>
  <si>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</si>
  <si>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</si>
  <si>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</si>
  <si>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</si>
  <si>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</si>
  <si>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</si>
  <si>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</si>
  <si>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</si>
  <si>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</si>
  <si>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</si>
  <si>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</si>
  <si>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</si>
  <si>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</si>
  <si>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</si>
  <si>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</si>
  <si>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</si>
  <si>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</si>
  <si>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</si>
  <si>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</si>
  <si>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</si>
  <si>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</si>
  <si>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</si>
  <si>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</si>
  <si>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</si>
  <si>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</si>
  <si>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</si>
  <si>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</si>
  <si>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</si>
  <si>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</si>
  <si>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</si>
  <si>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</si>
  <si>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</si>
  <si>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</si>
  <si>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</si>
  <si>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</si>
  <si>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</si>
  <si>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</si>
  <si>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</si>
  <si>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</si>
  <si>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</si>
  <si>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</si>
  <si>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</si>
  <si>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</si>
  <si>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</si>
  <si>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</si>
  <si>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</si>
  <si>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</si>
  <si>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</si>
  <si>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</si>
  <si>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</si>
  <si>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</si>
  <si>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</si>
  <si>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</si>
  <si>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</si>
  <si>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</si>
  <si>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</si>
  <si>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</si>
  <si>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</si>
  <si>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</si>
  <si>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</si>
  <si>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</si>
  <si>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</si>
  <si>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</si>
  <si>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</si>
  <si>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</si>
  <si>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</si>
  <si>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</si>
  <si>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</si>
  <si>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</si>
  <si>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</si>
  <si>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</si>
  <si>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</si>
  <si>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</si>
  <si>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</si>
  <si>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</si>
  <si>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</si>
  <si>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</si>
  <si>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</si>
  <si>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</si>
  <si>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</si>
  <si>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</si>
  <si>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</si>
  <si>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</si>
  <si>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</si>
  <si>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</si>
  <si>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</si>
  <si>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</si>
  <si>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</si>
  <si>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</si>
  <si>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</si>
  <si>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</si>
  <si>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</si>
  <si>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</si>
  <si>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</si>
  <si>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</si>
  <si>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</si>
  <si>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</si>
  <si>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</si>
  <si>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</si>
  <si>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</si>
  <si>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</si>
  <si>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</si>
  <si>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</si>
  <si>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</si>
  <si>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</si>
  <si>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</si>
  <si>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</si>
  <si>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</si>
  <si>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</si>
  <si>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</si>
  <si>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</si>
  <si>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</si>
  <si>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</si>
  <si>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</si>
  <si>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</si>
  <si>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</si>
  <si>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</si>
  <si>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</si>
  <si>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</si>
  <si>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</si>
  <si>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</si>
  <si>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</si>
  <si>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</si>
  <si>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</si>
  <si>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</si>
  <si>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</si>
  <si>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</si>
  <si>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</si>
  <si>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</si>
  <si>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</si>
  <si>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</si>
  <si>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</si>
  <si>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</si>
  <si>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</si>
  <si>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</si>
  <si>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</si>
  <si>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</si>
  <si>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</si>
  <si>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</si>
  <si>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</si>
  <si>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</si>
  <si>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</si>
  <si>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</si>
  <si>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</si>
  <si>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</si>
  <si>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</si>
  <si>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</si>
  <si>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</si>
  <si>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</si>
  <si>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</si>
  <si>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</si>
  <si>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</si>
  <si>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</si>
  <si>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</si>
  <si>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</si>
  <si>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</si>
  <si>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</si>
  <si>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</si>
  <si>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</si>
  <si>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</si>
  <si>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</si>
  <si>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</si>
  <si>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</si>
  <si>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</si>
  <si>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</si>
  <si>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</si>
  <si>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</si>
  <si>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</si>
  <si>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</si>
  <si>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</si>
  <si>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</si>
  <si>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</si>
  <si>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</si>
  <si>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</si>
  <si>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</si>
  <si>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</si>
  <si>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</si>
  <si>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</si>
  <si>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</si>
  <si>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</si>
  <si>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</si>
  <si>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</si>
  <si>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</si>
  <si>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</si>
  <si>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</si>
  <si>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</si>
  <si>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</si>
  <si>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</si>
  <si>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</si>
  <si>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</si>
  <si>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</si>
  <si>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</si>
  <si>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</si>
  <si>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</si>
  <si>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</si>
  <si>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</si>
  <si>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</si>
  <si>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</si>
  <si>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</si>
  <si>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</si>
  <si>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</si>
  <si>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</si>
  <si>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</si>
  <si>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</si>
  <si>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</si>
  <si>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</si>
  <si>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</si>
  <si>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</si>
  <si>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</si>
  <si>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</si>
  <si>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</si>
  <si>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</si>
  <si>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</si>
  <si>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</si>
  <si>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</si>
  <si>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</si>
  <si>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</si>
  <si>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</si>
  <si>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</si>
  <si>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</si>
  <si>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</si>
  <si>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</si>
  <si>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</si>
  <si>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</si>
  <si>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</si>
  <si>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</si>
  <si>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</si>
  <si>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</si>
  <si>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</si>
  <si>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</si>
  <si>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</si>
  <si>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</si>
  <si>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</si>
  <si>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</si>
  <si>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</si>
  <si>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</si>
  <si>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</si>
  <si>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</si>
  <si>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</si>
  <si>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</si>
  <si>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</si>
  <si>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</si>
  <si>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</si>
  <si>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</si>
  <si>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</si>
  <si>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</si>
  <si>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</si>
  <si>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</si>
  <si>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</si>
  <si>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</si>
  <si>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</si>
  <si>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</si>
  <si>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</si>
  <si>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</si>
  <si>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</si>
  <si>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</si>
  <si>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</si>
  <si>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</si>
  <si>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</si>
  <si>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</si>
  <si>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</si>
  <si>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</si>
  <si>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</si>
  <si>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</si>
  <si>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</si>
  <si>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</si>
  <si>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</si>
  <si>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</si>
  <si>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</si>
  <si>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</si>
  <si>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</si>
  <si>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</si>
  <si>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</si>
  <si>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</si>
  <si>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</si>
  <si>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</si>
  <si>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</si>
  <si>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</si>
  <si>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</si>
  <si>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</si>
  <si>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</si>
  <si>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</si>
  <si>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</si>
  <si>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</si>
  <si>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</si>
  <si>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</si>
  <si>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</si>
  <si>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</si>
  <si>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</si>
  <si>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</si>
  <si>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</si>
  <si>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</si>
  <si>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</si>
  <si>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</si>
  <si>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</si>
  <si>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</si>
  <si>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</si>
  <si>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</si>
  <si>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</si>
  <si>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</si>
  <si>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</si>
  <si>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</si>
  <si>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</si>
  <si>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</si>
  <si>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</si>
  <si>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</si>
  <si>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</si>
  <si>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</si>
  <si>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</si>
  <si>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</si>
  <si>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</si>
  <si>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</si>
  <si>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</si>
  <si>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</si>
  <si>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</si>
  <si>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</si>
  <si>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</si>
  <si>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</si>
  <si>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</si>
  <si>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</si>
  <si>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</si>
  <si>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</si>
  <si>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</si>
  <si>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</si>
  <si>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</si>
  <si>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</si>
  <si>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</si>
  <si>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</si>
  <si>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</si>
  <si>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</si>
  <si>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</si>
  <si>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</si>
  <si>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</si>
  <si>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</si>
  <si>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</si>
  <si>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</si>
  <si>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</si>
  <si>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</si>
  <si>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</si>
  <si>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</si>
  <si>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</si>
  <si>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</si>
  <si>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</si>
  <si>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</si>
  <si>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</si>
  <si>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</si>
  <si>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</si>
  <si>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</si>
  <si>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</si>
  <si>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</si>
  <si>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</si>
  <si>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</si>
  <si>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</si>
  <si>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</si>
  <si>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</si>
  <si>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</si>
  <si>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</si>
  <si>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</si>
  <si>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</si>
  <si>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</si>
  <si>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</si>
  <si>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</si>
  <si>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</si>
  <si>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</si>
  <si>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</si>
  <si>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</si>
  <si>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</si>
  <si>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</si>
  <si>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</si>
  <si>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</si>
  <si>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</si>
  <si>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</si>
  <si>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</si>
  <si>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</si>
  <si>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</si>
  <si>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</si>
  <si>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</si>
  <si>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</si>
  <si>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</si>
  <si>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</si>
  <si>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</si>
  <si>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</si>
  <si>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</si>
  <si>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</si>
  <si>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</si>
  <si>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</si>
  <si>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</si>
  <si>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</si>
  <si>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</si>
  <si>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</si>
  <si>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</si>
  <si>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</si>
  <si>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</si>
  <si>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</si>
  <si>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</si>
  <si>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</si>
  <si>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</si>
  <si>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</si>
  <si>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</si>
  <si>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</si>
  <si>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</si>
  <si>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</si>
  <si>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</si>
  <si>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</si>
  <si>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</si>
  <si>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</si>
  <si>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</si>
  <si>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</si>
  <si>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</si>
  <si>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</si>
  <si>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</si>
  <si>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</si>
  <si>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</si>
  <si>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</si>
  <si>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</si>
  <si>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</si>
  <si>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</si>
  <si>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</si>
  <si>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</si>
  <si>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</si>
  <si>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</si>
  <si>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</si>
  <si>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</si>
  <si>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</si>
  <si>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</si>
  <si>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</si>
  <si>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</si>
  <si>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</si>
  <si>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</si>
  <si>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</si>
  <si>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</si>
  <si>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</si>
  <si>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</si>
  <si>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</si>
  <si>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</si>
  <si>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</si>
  <si>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</si>
  <si>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</si>
  <si>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</si>
  <si>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</si>
  <si>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</si>
  <si>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</si>
  <si>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</si>
  <si>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</si>
  <si>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</si>
  <si>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</si>
  <si>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</si>
  <si>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</si>
  <si>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</si>
  <si>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</si>
  <si>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</si>
  <si>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</si>
  <si>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</si>
  <si>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</si>
  <si>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</si>
  <si>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</si>
  <si>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</si>
  <si>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</si>
  <si>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</si>
  <si>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</si>
  <si>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</si>
  <si>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</si>
  <si>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</si>
  <si>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</si>
  <si>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</si>
  <si>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</si>
  <si>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</si>
  <si>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</si>
  <si>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</si>
  <si>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</si>
  <si>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</si>
  <si>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</si>
  <si>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</si>
  <si>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</si>
  <si>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</si>
  <si>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</si>
  <si>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</si>
  <si>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</si>
  <si>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</si>
  <si>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</si>
  <si>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</si>
  <si>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</si>
  <si>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</si>
  <si>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</si>
  <si>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</si>
  <si>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</si>
  <si>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</si>
  <si>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</si>
  <si>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</si>
  <si>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</si>
  <si>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</si>
  <si>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</si>
  <si>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</si>
  <si>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</si>
  <si>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</si>
  <si>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</si>
  <si>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</si>
  <si>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</si>
  <si>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</si>
  <si>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</si>
  <si>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</si>
  <si>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</si>
  <si>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</si>
  <si>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</si>
  <si>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</si>
  <si>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</si>
  <si>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</si>
  <si>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</si>
  <si>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</si>
  <si>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</si>
  <si>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</si>
  <si>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</si>
  <si>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</si>
  <si>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</si>
  <si>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</si>
  <si>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</si>
  <si>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</si>
  <si>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</si>
  <si>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</si>
  <si>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</si>
  <si>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</si>
  <si>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</si>
  <si>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</si>
  <si>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</si>
  <si>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</si>
  <si>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</si>
  <si>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</si>
  <si>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</si>
  <si>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</si>
  <si>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</si>
  <si>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</si>
  <si>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</si>
  <si>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</si>
  <si>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</si>
  <si>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</si>
  <si>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</si>
  <si>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</si>
  <si>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</si>
  <si>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</si>
  <si>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</si>
  <si>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</si>
  <si>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</si>
  <si>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</si>
  <si>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</si>
  <si>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</si>
  <si>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</si>
  <si>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</si>
  <si>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</si>
  <si>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</si>
  <si>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</si>
  <si>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</si>
  <si>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</si>
  <si>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</si>
  <si>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</si>
  <si>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</si>
  <si>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</si>
  <si>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</si>
  <si>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</si>
  <si>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</si>
  <si>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</si>
  <si>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</si>
  <si>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</si>
  <si>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</si>
  <si>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</si>
  <si>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</si>
  <si>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</si>
  <si>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</si>
  <si>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</si>
  <si>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</si>
  <si>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</si>
  <si>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</si>
  <si>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</si>
  <si>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</si>
  <si>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</si>
  <si>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</si>
  <si>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</si>
  <si>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</si>
  <si>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</si>
  <si>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</si>
  <si>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</si>
  <si>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</si>
  <si>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</si>
  <si>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</si>
  <si>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</si>
  <si>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</si>
  <si>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</si>
  <si>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</si>
  <si>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</si>
  <si>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</si>
  <si>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</si>
  <si>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</si>
  <si>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</si>
  <si>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</si>
  <si>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</si>
  <si>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</si>
  <si>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</si>
  <si>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</si>
  <si>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</si>
  <si>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</si>
  <si>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</si>
  <si>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</si>
  <si>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</si>
  <si>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</si>
  <si>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</si>
  <si>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</si>
  <si>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</si>
  <si>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</si>
  <si>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</si>
  <si>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</si>
  <si>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</si>
  <si>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</si>
  <si>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</si>
  <si>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</si>
  <si>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</si>
  <si>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</si>
  <si>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</si>
  <si>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</si>
  <si>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</si>
  <si>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</si>
  <si>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</si>
  <si>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</si>
  <si>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</si>
  <si>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</si>
  <si>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</si>
  <si>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</si>
  <si>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</si>
  <si>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</si>
  <si>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</si>
  <si>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</si>
  <si>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</si>
  <si>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</si>
  <si>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</si>
  <si>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</si>
  <si>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</si>
  <si>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</si>
  <si>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</si>
  <si>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</si>
  <si>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</si>
  <si>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</si>
  <si>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</si>
  <si>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</si>
  <si>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</si>
  <si>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</si>
  <si>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</si>
  <si>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</si>
  <si>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</si>
  <si>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</si>
  <si>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</si>
  <si>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</si>
  <si>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</si>
  <si>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</si>
  <si>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</si>
  <si>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</si>
  <si>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</si>
  <si>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</si>
  <si>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</si>
  <si>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</si>
  <si>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</si>
  <si>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</si>
  <si>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</si>
  <si>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</si>
  <si>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</si>
  <si>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</si>
  <si>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</si>
  <si>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</si>
  <si>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</si>
  <si>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</si>
  <si>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</si>
  <si>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</si>
  <si>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</si>
  <si>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</si>
  <si>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</si>
  <si>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</si>
  <si>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</si>
  <si>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</si>
  <si>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</si>
  <si>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</si>
  <si>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</si>
  <si>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</si>
  <si>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</si>
  <si>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</si>
  <si>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</si>
  <si>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</si>
  <si>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</si>
  <si>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</si>
  <si>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</si>
  <si>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</si>
  <si>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</si>
  <si>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</si>
  <si>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</si>
  <si>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</si>
  <si>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</si>
  <si>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</si>
  <si>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</si>
  <si>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</si>
  <si>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</si>
  <si>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</si>
  <si>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</si>
  <si>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</si>
  <si>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</si>
  <si>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</si>
  <si>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</si>
  <si>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</si>
  <si>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</si>
  <si>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</si>
  <si>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</si>
  <si>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</si>
  <si>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</si>
  <si>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</si>
  <si>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</si>
  <si>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</si>
  <si>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</si>
  <si>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</si>
  <si>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</si>
  <si>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</si>
  <si>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</si>
  <si>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</si>
  <si>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</si>
  <si>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</si>
  <si>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</si>
  <si>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</si>
  <si>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</si>
  <si>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</si>
  <si>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</si>
  <si>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</si>
  <si>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</si>
  <si>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</si>
  <si>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</si>
  <si>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</si>
  <si>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</si>
  <si>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</si>
  <si>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</si>
  <si>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</si>
  <si>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</si>
  <si>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</si>
  <si>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</si>
  <si>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</si>
  <si>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</si>
  <si>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</si>
  <si>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</si>
  <si>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</si>
  <si>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</si>
  <si>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</si>
  <si>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</si>
  <si>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</si>
  <si>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</si>
  <si>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</si>
  <si>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</si>
  <si>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</si>
  <si>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</si>
  <si>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</si>
  <si>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</si>
  <si>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</si>
  <si>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</si>
  <si>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</si>
  <si>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</si>
  <si>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</si>
  <si>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</si>
  <si>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</si>
  <si>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</si>
  <si>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</si>
  <si>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</si>
  <si>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</si>
  <si>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</si>
  <si>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</si>
  <si>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</si>
  <si>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</si>
  <si>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</si>
  <si>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</si>
  <si>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</si>
  <si>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</si>
  <si>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</si>
  <si>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</si>
  <si>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</si>
  <si>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</si>
  <si>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</si>
  <si>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</si>
  <si>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</si>
  <si>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</si>
  <si>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</si>
  <si>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</si>
  <si>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</si>
  <si>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</si>
  <si>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</si>
  <si>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</si>
  <si>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</si>
  <si>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</si>
  <si>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</si>
  <si>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</si>
  <si>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</si>
  <si>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</si>
  <si>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</si>
  <si>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</si>
  <si>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</si>
  <si>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</si>
  <si>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</si>
  <si>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</si>
  <si>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</si>
  <si>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</si>
  <si>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</si>
  <si>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</si>
  <si>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</si>
  <si>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</si>
  <si>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</si>
  <si>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</si>
  <si>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</si>
  <si>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</si>
  <si>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</si>
  <si>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</si>
  <si>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</si>
  <si>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</si>
  <si>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</si>
  <si>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</si>
  <si>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</si>
  <si>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</si>
  <si>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</si>
  <si>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</si>
  <si>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</si>
  <si>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</si>
  <si>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</si>
  <si>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</si>
  <si>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</si>
  <si>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</si>
  <si>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</si>
  <si>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</si>
  <si>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</si>
  <si>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</si>
  <si>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</si>
  <si>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</si>
  <si>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</si>
  <si>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</si>
  <si>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</si>
  <si>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</si>
  <si>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</si>
  <si>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</si>
  <si>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</si>
  <si>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</si>
  <si>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</si>
  <si>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</si>
  <si>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</si>
  <si>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</si>
  <si>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</si>
  <si>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</si>
  <si>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</si>
  <si>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</si>
  <si>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</si>
  <si>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</si>
  <si>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</si>
  <si>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</si>
  <si>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</si>
  <si>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</si>
  <si>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</si>
  <si>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</si>
  <si>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</si>
  <si>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</si>
  <si>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</si>
  <si>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</si>
  <si>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</si>
  <si>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</si>
  <si>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</si>
  <si>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</si>
  <si>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</si>
  <si>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</si>
  <si>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</si>
  <si>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</si>
  <si>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</si>
  <si>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</si>
  <si>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</si>
  <si>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</si>
  <si>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</si>
  <si>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</si>
  <si>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</si>
  <si>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</si>
  <si>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</si>
  <si>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</si>
  <si>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</si>
  <si>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</si>
  <si>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</si>
  <si>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</si>
  <si>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</si>
  <si>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</si>
  <si>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</si>
  <si>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</si>
  <si>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</si>
  <si>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</si>
  <si>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</si>
  <si>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</si>
  <si>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</si>
  <si>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</si>
  <si>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</si>
  <si>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</si>
  <si>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</si>
  <si>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</si>
  <si>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</si>
  <si>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</si>
  <si>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</si>
  <si>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</si>
  <si>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</si>
  <si>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</si>
  <si>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</si>
  <si>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</si>
  <si>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</si>
  <si>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</si>
  <si>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</si>
  <si>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</si>
  <si>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</si>
  <si>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</si>
  <si>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</si>
  <si>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</si>
  <si>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</si>
  <si>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</si>
  <si>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</si>
  <si>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</si>
  <si>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</si>
  <si>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</si>
  <si>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</si>
  <si>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</si>
  <si>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</si>
  <si>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</si>
  <si>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</si>
  <si>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</si>
  <si>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</si>
  <si>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</si>
  <si>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</si>
  <si>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</si>
  <si>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</si>
  <si>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</si>
  <si>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</si>
  <si>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</si>
  <si>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</si>
  <si>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</si>
  <si>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</si>
  <si>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</si>
  <si>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</si>
  <si>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</si>
  <si>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</si>
  <si>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</si>
  <si>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</si>
  <si>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</si>
  <si>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</si>
  <si>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</si>
  <si>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</si>
  <si>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</si>
  <si>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</si>
  <si>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</si>
  <si>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</si>
  <si>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</si>
  <si>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</si>
  <si>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</si>
  <si>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</si>
  <si>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</si>
  <si>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</si>
  <si>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</si>
  <si>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</si>
  <si>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</si>
  <si>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</si>
  <si>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</si>
  <si>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</si>
  <si>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</si>
  <si>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</si>
  <si>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</si>
  <si>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</si>
  <si>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</si>
  <si>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</si>
  <si>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</si>
  <si>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</si>
  <si>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</si>
  <si>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</si>
  <si>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</si>
  <si>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</si>
  <si>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</si>
  <si>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</si>
  <si>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</si>
  <si>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</si>
  <si>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</si>
  <si>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</si>
  <si>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</si>
  <si>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</si>
  <si>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</si>
  <si>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</si>
  <si>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</si>
  <si>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</si>
  <si>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</si>
  <si>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</si>
  <si>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</si>
  <si>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</si>
  <si>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</si>
  <si>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</si>
  <si>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</si>
  <si>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</si>
  <si>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</si>
  <si>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</si>
  <si>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</si>
  <si>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</si>
  <si>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</si>
  <si>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</si>
  <si>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</si>
  <si>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</si>
  <si>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</si>
  <si>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</si>
  <si>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</si>
  <si>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</si>
  <si>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</si>
  <si>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</si>
  <si>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</si>
  <si>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</si>
  <si>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</si>
  <si>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</si>
  <si>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</si>
  <si>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</si>
  <si>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</si>
  <si>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</si>
  <si>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</si>
  <si>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</si>
  <si>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</si>
  <si>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</si>
  <si>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</si>
  <si>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</si>
  <si>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</si>
  <si>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</si>
  <si>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</si>
  <si>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</si>
  <si>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</si>
  <si>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</si>
  <si>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</si>
  <si>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</si>
  <si>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</si>
  <si>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</si>
  <si>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</si>
  <si>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</si>
  <si>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</si>
  <si>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</si>
  <si>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</si>
  <si>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</si>
  <si>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</si>
  <si>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</si>
  <si>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</si>
  <si>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</si>
  <si>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</si>
  <si>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</si>
  <si>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</si>
  <si>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</si>
  <si>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</si>
  <si>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</si>
  <si>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</si>
  <si>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</si>
  <si>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</si>
  <si>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</si>
  <si>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</si>
  <si>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</si>
  <si>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</si>
  <si>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</si>
  <si>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</si>
  <si>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</si>
  <si>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</si>
  <si>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</si>
  <si>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</si>
  <si>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</si>
  <si>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</si>
  <si>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</si>
  <si>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</si>
  <si>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</si>
  <si>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</si>
  <si>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</si>
  <si>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</si>
  <si>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</si>
  <si>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</si>
  <si>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</si>
  <si>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</si>
  <si>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</si>
  <si>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</si>
  <si>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</si>
  <si>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</si>
  <si>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</si>
  <si>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</si>
  <si>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</si>
  <si>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</si>
  <si>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</si>
  <si>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</si>
  <si>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</si>
  <si>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</si>
  <si>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</si>
  <si>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</si>
  <si>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</si>
  <si>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</si>
  <si>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</si>
  <si>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</si>
  <si>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</si>
  <si>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</si>
  <si>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</si>
  <si>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</si>
  <si>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</si>
  <si>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</si>
  <si>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</si>
  <si>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</si>
  <si>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</si>
  <si>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</si>
  <si>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</si>
  <si>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</si>
  <si>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</si>
  <si>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</si>
  <si>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</si>
  <si>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</si>
  <si>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</si>
  <si>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</si>
  <si>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</si>
  <si>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</si>
  <si>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</si>
  <si>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</si>
  <si>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</si>
  <si>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</si>
  <si>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</si>
  <si>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</si>
  <si>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</si>
  <si>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</si>
  <si>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</si>
  <si>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</si>
  <si>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</si>
  <si>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</si>
  <si>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</si>
  <si>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</si>
  <si>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</si>
  <si>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</si>
  <si>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</si>
  <si>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</si>
  <si>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</si>
  <si>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</si>
  <si>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</si>
  <si>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</si>
  <si>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</si>
  <si>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</si>
  <si>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</si>
  <si>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</si>
  <si>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</si>
  <si>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</si>
  <si>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</si>
  <si>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</si>
  <si>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</si>
  <si>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</si>
  <si>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</si>
  <si>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</si>
  <si>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</si>
  <si>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</si>
  <si>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</si>
  <si>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</si>
  <si>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</si>
  <si>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</si>
  <si>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</si>
  <si>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</si>
  <si>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</si>
  <si>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</si>
  <si>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</si>
  <si>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</si>
  <si>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</si>
  <si>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</si>
  <si>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</si>
  <si>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</si>
  <si>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</si>
  <si>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</si>
  <si>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</si>
  <si>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</si>
  <si>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</si>
  <si>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</si>
  <si>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</si>
  <si>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</si>
  <si>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</si>
  <si>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</si>
  <si>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</si>
  <si>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</si>
  <si>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</si>
  <si>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</si>
  <si>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</si>
  <si>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</si>
  <si>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</si>
  <si>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</si>
  <si>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</si>
  <si>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</si>
  <si>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</si>
  <si>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</si>
  <si>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</si>
  <si>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</si>
  <si>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</si>
  <si>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</si>
  <si>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</si>
  <si>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</si>
  <si>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</si>
  <si>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</si>
  <si>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</si>
  <si>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</si>
  <si>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</si>
  <si>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</si>
  <si>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</si>
  <si>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</si>
  <si>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</si>
  <si>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</si>
  <si>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</si>
  <si>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</si>
  <si>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</si>
  <si>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</si>
  <si>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</si>
  <si>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</si>
  <si>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</si>
  <si>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</si>
  <si>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</si>
  <si>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</si>
  <si>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</si>
  <si>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</si>
  <si>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</si>
  <si>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</si>
  <si>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</si>
  <si>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</si>
  <si>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</si>
  <si>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</si>
  <si>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</si>
  <si>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</si>
  <si>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</si>
  <si>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</si>
  <si>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</si>
  <si>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</si>
  <si>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</si>
  <si>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</si>
  <si>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</si>
  <si>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</si>
  <si>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</si>
  <si>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</si>
  <si>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</si>
  <si>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</si>
  <si>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</si>
  <si>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</si>
  <si>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</si>
  <si>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</si>
  <si>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</si>
  <si>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</si>
  <si>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</si>
  <si>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</si>
  <si>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</si>
  <si>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</si>
  <si>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</si>
  <si>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</si>
  <si>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</si>
  <si>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</si>
  <si>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</si>
  <si>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</si>
  <si>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</si>
  <si>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</si>
  <si>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</si>
  <si>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</si>
  <si>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</si>
  <si>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</si>
  <si>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</si>
  <si>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</si>
  <si>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</si>
  <si>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</si>
  <si>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</si>
  <si>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</si>
  <si>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</si>
  <si>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</si>
  <si>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</si>
  <si>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</si>
  <si>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</si>
  <si>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</si>
  <si>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</si>
  <si>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</si>
  <si>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</si>
  <si>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</si>
  <si>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</si>
  <si>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</si>
  <si>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</si>
  <si>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</si>
  <si>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</si>
  <si>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</si>
  <si>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</si>
  <si>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</si>
  <si>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</si>
  <si>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</si>
  <si>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</si>
  <si>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</si>
  <si>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</si>
  <si>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</si>
  <si>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</si>
  <si>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</si>
  <si>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</si>
  <si>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</si>
  <si>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</si>
  <si>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</si>
  <si>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</si>
  <si>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</si>
  <si>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</si>
  <si>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</si>
  <si>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</si>
  <si>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</si>
  <si>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</si>
  <si>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</si>
  <si>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</si>
  <si>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</si>
  <si>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</si>
  <si>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</si>
  <si>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</si>
  <si>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</si>
  <si>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</si>
  <si>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</si>
  <si>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</si>
  <si>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</si>
  <si>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</si>
  <si>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</si>
  <si>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</si>
  <si>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</si>
  <si>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</si>
  <si>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</si>
  <si>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</si>
  <si>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</si>
  <si>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</si>
  <si>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</si>
  <si>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</si>
  <si>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</si>
  <si>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</si>
  <si>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</si>
  <si>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</si>
  <si>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</si>
  <si>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</si>
  <si>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</si>
  <si>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</si>
  <si>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</si>
  <si>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</si>
  <si>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</si>
  <si>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</si>
  <si>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</si>
  <si>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</si>
  <si>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</si>
  <si>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</si>
  <si>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</si>
  <si>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</si>
  <si>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</si>
  <si>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</si>
  <si>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</si>
  <si>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</si>
  <si>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</si>
  <si>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</si>
  <si>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</si>
  <si>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</si>
  <si>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</si>
  <si>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</si>
  <si>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</si>
  <si>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</si>
  <si>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</si>
  <si>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</si>
  <si>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</si>
  <si>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</si>
  <si>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</si>
  <si>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</si>
  <si>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</si>
  <si>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</si>
  <si>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</si>
  <si>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</si>
  <si>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</si>
  <si>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</si>
  <si>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</si>
  <si>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</si>
  <si>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</si>
  <si>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</si>
  <si>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</si>
  <si>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</si>
  <si>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</si>
  <si>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</si>
  <si>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</si>
  <si>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</si>
  <si>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</si>
  <si>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</si>
  <si>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</si>
  <si>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</si>
  <si>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</si>
  <si>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</si>
  <si>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</si>
  <si>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</si>
  <si>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</si>
  <si>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</si>
  <si>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</si>
  <si>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</si>
  <si>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</si>
  <si>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</si>
  <si>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</si>
  <si>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</si>
  <si>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</si>
  <si>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</si>
  <si>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</si>
  <si>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</si>
  <si>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</si>
  <si>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</si>
  <si>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</si>
  <si>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</si>
  <si>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</si>
  <si>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</si>
  <si>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</si>
  <si>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</si>
  <si>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</si>
  <si>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</si>
  <si>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</si>
  <si>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</si>
  <si>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</si>
  <si>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</si>
  <si>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</si>
  <si>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</si>
  <si>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</si>
  <si>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</si>
  <si>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</si>
  <si>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</si>
  <si>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</si>
  <si>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</si>
  <si>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</si>
  <si>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</si>
  <si>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</si>
  <si>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</si>
  <si>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</si>
  <si>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</si>
  <si>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</si>
  <si>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</si>
  <si>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</si>
  <si>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</si>
  <si>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</si>
  <si>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</si>
  <si>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</si>
  <si>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</si>
  <si>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</si>
  <si>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</si>
  <si>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</si>
  <si>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</si>
  <si>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</si>
  <si>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</si>
  <si>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</si>
  <si>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</si>
  <si>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</si>
  <si>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</si>
  <si>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</si>
  <si>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</si>
  <si>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</si>
  <si>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</si>
  <si>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</si>
  <si>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</si>
  <si>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</si>
  <si>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</si>
  <si>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</si>
  <si>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</si>
  <si>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</si>
  <si>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</si>
  <si>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</si>
  <si>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</si>
  <si>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</si>
  <si>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</si>
  <si>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</si>
  <si>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</si>
  <si>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</si>
  <si>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</si>
  <si>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</si>
  <si>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</si>
  <si>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</si>
  <si>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</si>
  <si>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</si>
  <si>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</si>
  <si>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</si>
  <si>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</si>
  <si>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</si>
  <si>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</si>
  <si>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</si>
  <si>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</si>
  <si>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</si>
  <si>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</si>
  <si>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</si>
  <si>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</si>
  <si>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</si>
  <si>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</si>
  <si>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</si>
  <si>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</si>
  <si>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</si>
  <si>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</si>
  <si>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</si>
  <si>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</si>
  <si>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</si>
  <si>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</si>
  <si>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</si>
  <si>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</si>
  <si>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</si>
  <si>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</si>
  <si>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</si>
  <si>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</si>
  <si>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</si>
  <si>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</si>
  <si>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</si>
  <si>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</si>
  <si>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</si>
  <si>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</si>
  <si>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</si>
  <si>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</si>
  <si>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</si>
  <si>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</si>
  <si>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</si>
  <si>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</si>
  <si>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</si>
  <si>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</si>
  <si>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</si>
  <si>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</si>
  <si>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</si>
  <si>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</si>
  <si>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</si>
  <si>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</si>
  <si>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</si>
  <si>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</si>
  <si>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</si>
  <si>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</si>
  <si>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</si>
  <si>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</si>
  <si>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</si>
  <si>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</si>
  <si>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</si>
  <si>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</si>
  <si>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</si>
  <si>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</si>
  <si>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</si>
  <si>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</si>
  <si>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</si>
  <si>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</si>
  <si>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</si>
  <si>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</si>
  <si>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</si>
  <si>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</si>
  <si>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</si>
  <si>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</si>
  <si>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</si>
  <si>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</si>
  <si>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</si>
  <si>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</si>
  <si>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</si>
  <si>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</si>
  <si>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</si>
  <si>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</si>
  <si>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</si>
  <si>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</si>
  <si>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</si>
  <si>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</si>
  <si>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</si>
  <si>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</si>
  <si>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</si>
  <si>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</si>
  <si>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</si>
  <si>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</si>
  <si>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</si>
  <si>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</si>
  <si>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</si>
  <si>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</si>
  <si>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</si>
  <si>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</si>
  <si>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</si>
  <si>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</si>
  <si>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</si>
  <si>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</si>
  <si>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</si>
  <si>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</si>
  <si>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</si>
  <si>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</si>
  <si>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</si>
  <si>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</si>
  <si>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</si>
  <si>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</si>
  <si>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</si>
  <si>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</si>
  <si>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</si>
  <si>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</si>
  <si>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</si>
  <si>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</si>
  <si>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</si>
  <si>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</si>
  <si>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</si>
  <si>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</si>
  <si>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</si>
  <si>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</si>
  <si>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</si>
  <si>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</si>
  <si>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</si>
  <si>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</si>
  <si>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</si>
  <si>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</si>
  <si>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</si>
  <si>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</si>
  <si>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</si>
  <si>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</si>
  <si>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</si>
  <si>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</si>
  <si>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</si>
  <si>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</si>
  <si>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</si>
  <si>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</si>
  <si>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</si>
  <si>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</si>
  <si>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</si>
  <si>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</si>
  <si>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</si>
  <si>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</si>
  <si>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</si>
  <si>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</si>
  <si>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</si>
  <si>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</si>
  <si>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</si>
  <si>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</si>
  <si>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</si>
  <si>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</si>
  <si>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</si>
  <si>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</si>
  <si>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</si>
  <si>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</si>
  <si>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</si>
  <si>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</si>
  <si>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</si>
  <si>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</si>
  <si>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</si>
  <si>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</si>
  <si>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</si>
  <si>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</si>
  <si>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</si>
  <si>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</si>
  <si>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</si>
  <si>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</si>
  <si>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</si>
  <si>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</si>
  <si>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</si>
  <si>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</si>
  <si>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</si>
  <si>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</si>
  <si>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</si>
  <si>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</si>
  <si>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</si>
  <si>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</si>
  <si>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</si>
  <si>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</si>
  <si>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</si>
  <si>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</si>
  <si>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</si>
  <si>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</si>
  <si>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</si>
  <si>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</si>
  <si>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</si>
  <si>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</si>
  <si>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</si>
  <si>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</si>
  <si>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</si>
  <si>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</si>
  <si>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</si>
  <si>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</si>
  <si>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</si>
  <si>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</si>
  <si>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</si>
  <si>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</si>
  <si>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</si>
  <si>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</si>
  <si>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</si>
  <si>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</si>
  <si>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</si>
  <si>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</si>
  <si>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</si>
  <si>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</si>
  <si>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</si>
  <si>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</si>
  <si>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</si>
  <si>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</si>
  <si>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</si>
  <si>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</si>
  <si>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</si>
  <si>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</si>
  <si>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</si>
  <si>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</si>
  <si>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</si>
  <si>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</si>
  <si>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</si>
  <si>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</si>
  <si>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</si>
  <si>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</si>
  <si>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</si>
  <si>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</si>
  <si>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</si>
  <si>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</si>
  <si>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</si>
  <si>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</si>
  <si>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</si>
  <si>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</si>
  <si>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</si>
  <si>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</si>
  <si>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</si>
  <si>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</si>
  <si>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</si>
  <si>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</si>
  <si>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</si>
  <si>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</si>
  <si>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</si>
  <si>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</si>
  <si>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</si>
  <si>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</si>
  <si>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</si>
  <si>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</si>
  <si>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</si>
  <si>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</si>
  <si>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</si>
  <si>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</si>
  <si>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</si>
  <si>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</si>
  <si>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</si>
  <si>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</si>
  <si>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</si>
  <si>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</si>
  <si>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</si>
  <si>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</si>
  <si>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</si>
  <si>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</si>
  <si>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</si>
  <si>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</si>
  <si>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</si>
  <si>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</si>
  <si>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</si>
  <si>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</si>
  <si>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</si>
  <si>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</si>
  <si>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</si>
  <si>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</si>
  <si>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</si>
  <si>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</si>
  <si>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</si>
  <si>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</si>
  <si>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</si>
  <si>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</si>
  <si>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</si>
  <si>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</si>
  <si>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</si>
  <si>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</si>
  <si>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</si>
  <si>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</si>
  <si>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</si>
  <si>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</si>
  <si>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</si>
  <si>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</si>
  <si>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</si>
  <si>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</si>
  <si>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</si>
  <si>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</si>
  <si>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</si>
  <si>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</si>
  <si>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</si>
  <si>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</si>
  <si>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</si>
  <si>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</si>
  <si>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</si>
  <si>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</si>
  <si>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</si>
  <si>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</si>
  <si>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</si>
  <si>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</si>
  <si>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</si>
  <si>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</si>
  <si>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</si>
  <si>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</si>
  <si>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</si>
  <si>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</si>
  <si>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</si>
  <si>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</si>
  <si>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</si>
  <si>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</si>
  <si>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</si>
  <si>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</si>
  <si>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</si>
  <si>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</si>
  <si>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</si>
  <si>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</si>
  <si>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</si>
  <si>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</si>
  <si>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</si>
  <si>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</si>
  <si>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</si>
  <si>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</si>
  <si>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</si>
  <si>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</si>
  <si>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</si>
  <si>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</si>
  <si>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</si>
  <si>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</si>
  <si>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</si>
  <si>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</si>
  <si>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</si>
  <si>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</si>
  <si>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</si>
  <si>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</si>
  <si>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</si>
  <si>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</si>
  <si>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</si>
  <si>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</si>
  <si>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</si>
  <si>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</si>
  <si>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</si>
  <si>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</si>
  <si>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</si>
  <si>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</si>
  <si>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</si>
  <si>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</si>
  <si>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</si>
  <si>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</si>
  <si>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</si>
  <si>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</si>
  <si>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</si>
  <si>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</si>
  <si>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</si>
  <si>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</si>
  <si>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</si>
  <si>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</si>
  <si>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</si>
  <si>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</si>
  <si>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</si>
  <si>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</si>
  <si>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</si>
  <si>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</si>
  <si>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</si>
  <si>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</si>
  <si>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</si>
  <si>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</si>
  <si>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</si>
  <si>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</si>
  <si>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</si>
  <si>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</si>
  <si>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</si>
  <si>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</si>
  <si>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</si>
  <si>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</si>
  <si>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</si>
  <si>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</si>
  <si>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</si>
  <si>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</si>
  <si>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</si>
  <si>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</si>
  <si>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</si>
  <si>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</si>
  <si>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</si>
  <si>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</si>
  <si>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</si>
  <si>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</si>
  <si>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</si>
  <si>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</si>
  <si>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</si>
  <si>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</si>
  <si>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</si>
  <si>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</si>
  <si>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</si>
  <si>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</si>
  <si>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</si>
  <si>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</si>
  <si>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</si>
  <si>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</si>
  <si>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</si>
  <si>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</si>
  <si>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</si>
  <si>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</si>
  <si>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</si>
  <si>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</si>
  <si>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</si>
  <si>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</si>
  <si>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</si>
  <si>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</si>
  <si>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</si>
  <si>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</si>
  <si>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</si>
  <si>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</si>
  <si>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</si>
  <si>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</si>
  <si>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</si>
  <si>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</si>
  <si>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</si>
  <si>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</si>
  <si>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</si>
  <si>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</si>
  <si>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</si>
  <si>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</si>
  <si>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</si>
  <si>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</si>
  <si>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</si>
  <si>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</si>
  <si>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</si>
  <si>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</si>
  <si>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</si>
  <si>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</si>
  <si>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</si>
  <si>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</si>
  <si>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</si>
  <si>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</si>
  <si>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</si>
  <si>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</si>
  <si>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</si>
  <si>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</si>
  <si>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</si>
  <si>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</si>
  <si>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</si>
  <si>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</si>
  <si>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</si>
  <si>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</si>
  <si>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</si>
  <si>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</si>
  <si>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</si>
  <si>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</si>
  <si>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</si>
  <si>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</si>
  <si>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</si>
  <si>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</si>
  <si>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</si>
  <si>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</si>
  <si>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</si>
  <si>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</si>
  <si>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</si>
  <si>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</si>
  <si>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</si>
  <si>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</si>
  <si>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</si>
  <si>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</si>
  <si>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</si>
  <si>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</si>
  <si>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</si>
  <si>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</si>
  <si>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</si>
  <si>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</si>
  <si>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</si>
  <si>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</si>
  <si>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</si>
  <si>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</si>
  <si>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</si>
  <si>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</si>
  <si>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</si>
  <si>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</si>
  <si>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</si>
  <si>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</si>
  <si>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</si>
  <si>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</si>
  <si>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</si>
  <si>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</si>
  <si>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</si>
  <si>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</si>
  <si>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</si>
  <si>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</si>
  <si>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</si>
  <si>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</si>
  <si>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</si>
  <si>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</si>
  <si>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</si>
  <si>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</si>
  <si>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</si>
  <si>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</si>
  <si>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</si>
  <si>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</si>
  <si>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</si>
  <si>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</si>
  <si>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</si>
  <si>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</si>
  <si>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</si>
  <si>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</si>
  <si>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</si>
  <si>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</si>
  <si>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</si>
  <si>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</si>
  <si>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</si>
  <si>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</si>
  <si>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</si>
  <si>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</si>
  <si>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</si>
  <si>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</si>
  <si>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</si>
  <si>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</si>
  <si>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</si>
  <si>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</si>
  <si>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</si>
  <si>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</si>
  <si>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</si>
  <si>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</si>
  <si>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</si>
  <si>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</si>
  <si>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</si>
  <si>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</si>
  <si>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</si>
  <si>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</si>
  <si>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</si>
  <si>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</si>
  <si>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</si>
  <si>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</si>
  <si>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</si>
  <si>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</si>
  <si>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</si>
  <si>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</si>
  <si>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</si>
  <si>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</si>
  <si>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</si>
  <si>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</si>
  <si>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</si>
  <si>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</si>
  <si>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</si>
  <si>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</si>
  <si>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</si>
  <si>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</si>
  <si>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</si>
  <si>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</si>
  <si>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</si>
  <si>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</si>
  <si>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</si>
  <si>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</si>
  <si>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</si>
  <si>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</si>
  <si>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</si>
  <si>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</si>
  <si>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</si>
  <si>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</si>
  <si>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</si>
  <si>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</si>
  <si>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</si>
  <si>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</si>
  <si>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</si>
  <si>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</si>
  <si>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</si>
  <si>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</si>
  <si>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</si>
  <si>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</si>
  <si>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</si>
  <si>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</si>
  <si>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</si>
  <si>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</si>
  <si>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</si>
  <si>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</si>
  <si>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</si>
  <si>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</si>
  <si>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</si>
  <si>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</si>
  <si>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</si>
  <si>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</si>
  <si>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</si>
  <si>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</si>
  <si>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</si>
  <si>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</si>
  <si>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</si>
  <si>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</si>
  <si>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</si>
  <si>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</si>
  <si>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</si>
  <si>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</si>
  <si>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</si>
  <si>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</si>
  <si>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</si>
  <si>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</si>
  <si>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</si>
  <si>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</si>
  <si>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</si>
  <si>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</si>
  <si>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</si>
  <si>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</si>
  <si>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</si>
  <si>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</si>
  <si>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</si>
  <si>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</si>
  <si>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</si>
  <si>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</si>
  <si>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</si>
  <si>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</si>
  <si>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</si>
  <si>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</si>
  <si>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</si>
  <si>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</si>
  <si>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</si>
  <si>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</si>
  <si>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</si>
  <si>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</si>
  <si>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</si>
  <si>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</si>
  <si>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</si>
  <si>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</si>
  <si>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</si>
  <si>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</si>
  <si>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</si>
  <si>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</si>
  <si>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</si>
  <si>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</si>
  <si>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</si>
  <si>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</si>
  <si>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</si>
  <si>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</si>
  <si>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</si>
  <si>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</si>
  <si>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</si>
  <si>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</si>
  <si>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</si>
  <si>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</si>
  <si>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</si>
  <si>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</si>
  <si>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</si>
  <si>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</si>
  <si>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</si>
  <si>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</si>
  <si>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</si>
  <si>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</si>
  <si>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</si>
  <si>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</si>
  <si>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</si>
  <si>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</si>
  <si>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</si>
  <si>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</si>
  <si>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</si>
  <si>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</si>
  <si>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</si>
  <si>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</si>
  <si>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</si>
  <si>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</si>
  <si>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</si>
  <si>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</si>
  <si>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</si>
  <si>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</si>
  <si>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</si>
  <si>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</si>
  <si>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</si>
  <si>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</si>
  <si>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</si>
  <si>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</si>
  <si>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</si>
  <si>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</si>
  <si>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</si>
  <si>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</si>
  <si>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</si>
  <si>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</si>
  <si>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</si>
  <si>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</si>
  <si>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</si>
  <si>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</si>
  <si>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</si>
  <si>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</si>
  <si>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</si>
  <si>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</si>
  <si>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</si>
  <si>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</si>
  <si>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</si>
  <si>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</si>
  <si>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</si>
  <si>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</si>
  <si>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</si>
  <si>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</si>
  <si>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</si>
  <si>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</si>
  <si>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</si>
  <si>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</si>
  <si>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</si>
  <si>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</si>
  <si>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</si>
  <si>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</si>
  <si>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</si>
  <si>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</si>
  <si>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</si>
  <si>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</si>
  <si>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</si>
  <si>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</si>
  <si>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</si>
  <si>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</si>
  <si>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</si>
  <si>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</si>
  <si>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</si>
  <si>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</si>
  <si>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</si>
  <si>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</si>
  <si>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</si>
  <si>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</si>
  <si>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</si>
  <si>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</si>
  <si>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</si>
  <si>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</si>
  <si>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</si>
  <si>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</si>
  <si>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</si>
  <si>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</si>
  <si>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</si>
  <si>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</si>
  <si>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</si>
  <si>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</si>
  <si>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</si>
  <si>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</si>
  <si>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</si>
  <si>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</si>
  <si>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</si>
  <si>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</si>
  <si>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</si>
  <si>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</si>
  <si>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</si>
  <si>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</si>
  <si>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</si>
  <si>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</si>
  <si>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</si>
  <si>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</si>
  <si>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</si>
  <si>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</si>
  <si>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</si>
  <si>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</si>
  <si>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</si>
  <si>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</si>
  <si>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</si>
  <si>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</si>
  <si>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</si>
  <si>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</si>
  <si>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</si>
  <si>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</si>
  <si>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</si>
  <si>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</si>
  <si>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</si>
  <si>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</si>
  <si>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</si>
  <si>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</si>
  <si>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</si>
  <si>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</si>
  <si>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</si>
  <si>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</si>
  <si>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</si>
  <si>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</si>
  <si>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</si>
  <si>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</si>
  <si>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</si>
  <si>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</si>
  <si>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</si>
  <si>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</si>
  <si>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</si>
  <si>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</si>
  <si>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</si>
  <si>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</si>
  <si>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</si>
  <si>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</si>
  <si>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</si>
  <si>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</si>
  <si>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</si>
  <si>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</si>
  <si>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</si>
  <si>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</si>
  <si>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</si>
  <si>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</si>
  <si>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</si>
  <si>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</si>
  <si>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</si>
  <si>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</si>
  <si>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</si>
  <si>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</si>
  <si>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</si>
  <si>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</si>
  <si>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</si>
  <si>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</si>
  <si>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</si>
  <si>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</si>
  <si>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</si>
  <si>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</si>
  <si>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</si>
  <si>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</si>
  <si>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</si>
  <si>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</si>
  <si>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</si>
  <si>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</si>
  <si>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</si>
  <si>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</si>
  <si>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</si>
  <si>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</si>
  <si>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</si>
  <si>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</si>
  <si>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</si>
  <si>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</si>
  <si>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</si>
  <si>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</si>
  <si>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</si>
  <si>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</si>
  <si>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</si>
  <si>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</si>
  <si>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</si>
  <si>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</si>
  <si>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</si>
  <si>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</si>
  <si>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</si>
  <si>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</si>
  <si>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</si>
  <si>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</si>
  <si>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</si>
  <si>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</si>
  <si>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</si>
  <si>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</si>
  <si>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</si>
  <si>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</si>
  <si>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</si>
  <si>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</si>
  <si>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</si>
  <si>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</si>
  <si>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</si>
  <si>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</si>
  <si>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</si>
  <si>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</si>
  <si>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</si>
  <si>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</si>
  <si>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</si>
  <si>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</si>
  <si>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</si>
  <si>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</si>
  <si>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</si>
  <si>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</si>
  <si>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</si>
  <si>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</si>
  <si>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</si>
  <si>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</si>
  <si>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</si>
  <si>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</si>
  <si>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</si>
  <si>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</si>
  <si>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</si>
  <si>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</si>
  <si>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</si>
  <si>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</si>
  <si>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</si>
  <si>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</si>
  <si>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</si>
  <si>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</si>
  <si>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</si>
  <si>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</si>
  <si>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</si>
  <si>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</si>
  <si>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</si>
  <si>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</si>
  <si>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</si>
  <si>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</si>
  <si>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</si>
  <si>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</si>
  <si>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</si>
  <si>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</si>
  <si>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</si>
  <si>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</si>
  <si>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</si>
  <si>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</si>
  <si>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</si>
  <si>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</si>
  <si>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</si>
  <si>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</si>
  <si>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</si>
  <si>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</si>
  <si>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</si>
  <si>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</si>
  <si>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</si>
  <si>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</si>
  <si>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</si>
  <si>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</si>
  <si>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</si>
  <si>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</si>
  <si>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</si>
  <si>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</si>
  <si>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</si>
  <si>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</si>
  <si>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</si>
  <si>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</si>
  <si>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</si>
  <si>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</si>
  <si>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</si>
  <si>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</si>
  <si>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</si>
  <si>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</si>
  <si>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</si>
  <si>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</si>
  <si>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</si>
  <si>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</si>
  <si>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</si>
  <si>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</si>
  <si>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</si>
  <si>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</si>
  <si>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</si>
  <si>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</si>
  <si>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</si>
  <si>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</si>
  <si>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</si>
  <si>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</si>
  <si>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</si>
  <si>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</si>
  <si>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</si>
  <si>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</si>
  <si>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</si>
  <si>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</si>
  <si>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</si>
  <si>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</si>
  <si>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</si>
  <si>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</si>
  <si>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</si>
  <si>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</si>
  <si>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</si>
  <si>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</si>
  <si>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</si>
  <si>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</si>
  <si>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</si>
  <si>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</si>
  <si>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</si>
  <si>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</si>
  <si>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</si>
  <si>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</si>
  <si>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</si>
  <si>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</si>
  <si>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</si>
  <si>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</si>
  <si>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</si>
  <si>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</si>
  <si>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</si>
  <si>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</si>
  <si>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</si>
  <si>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</si>
  <si>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</si>
  <si>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</si>
  <si>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</si>
  <si>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</si>
  <si>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</si>
  <si>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</si>
  <si>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</si>
  <si>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</si>
  <si>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</si>
  <si>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</si>
  <si>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</si>
  <si>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</si>
  <si>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</si>
  <si>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</si>
  <si>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</si>
  <si>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</si>
  <si>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</si>
  <si>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</si>
  <si>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</si>
  <si>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</si>
  <si>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</si>
  <si>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</si>
  <si>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</si>
  <si>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</si>
  <si>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</si>
  <si>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</si>
  <si>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</si>
  <si>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</si>
  <si>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</si>
  <si>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</si>
  <si>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</si>
  <si>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</si>
  <si>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</si>
  <si>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</si>
  <si>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</si>
  <si>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</si>
  <si>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</si>
  <si>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</si>
  <si>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</si>
  <si>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</si>
  <si>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</si>
  <si>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</si>
  <si>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</si>
  <si>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</si>
  <si>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</si>
  <si>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</si>
  <si>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</si>
  <si>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</si>
  <si>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</si>
  <si>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</si>
  <si>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</si>
  <si>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</si>
  <si>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</si>
  <si>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</si>
  <si>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</si>
  <si>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</si>
  <si>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</si>
  <si>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</si>
  <si>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</si>
  <si>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</si>
  <si>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</si>
  <si>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</si>
  <si>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</si>
  <si>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</si>
  <si>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</si>
  <si>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</si>
  <si>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</si>
  <si>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</si>
  <si>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</si>
  <si>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</si>
  <si>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</si>
  <si>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</si>
  <si>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</si>
  <si>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</si>
  <si>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</si>
  <si>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</si>
  <si>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</si>
  <si>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</si>
  <si>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</si>
  <si>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</si>
  <si>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</si>
  <si>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</si>
  <si>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</si>
  <si>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</si>
  <si>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</si>
  <si>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</si>
  <si>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</si>
  <si>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</si>
  <si>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</si>
  <si>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</si>
  <si>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</si>
  <si>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</si>
  <si>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</si>
  <si>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</si>
  <si>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</si>
  <si>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</si>
  <si>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</si>
  <si>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</si>
  <si>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</si>
  <si>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</si>
  <si>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</si>
  <si>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</si>
  <si>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</si>
  <si>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</si>
  <si>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</si>
  <si>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</si>
  <si>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</si>
  <si>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</si>
  <si>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</si>
  <si>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</si>
  <si>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</si>
  <si>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</si>
  <si>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</si>
  <si>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</si>
  <si>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</si>
  <si>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</si>
  <si>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</si>
  <si>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</si>
  <si>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</si>
  <si>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</si>
  <si>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</si>
  <si>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</si>
  <si>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</si>
  <si>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</si>
  <si>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</si>
  <si>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</si>
  <si>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</si>
  <si>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</si>
  <si>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</si>
  <si>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</si>
  <si>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</si>
  <si>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</si>
  <si>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</si>
  <si>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</si>
  <si>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</si>
  <si>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</si>
  <si>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</si>
  <si>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</si>
  <si>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</si>
  <si>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</si>
  <si>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</si>
  <si>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</si>
  <si>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</si>
  <si>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</si>
  <si>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</si>
  <si>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</si>
  <si>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</si>
  <si>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</si>
  <si>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</si>
  <si>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</si>
  <si>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</si>
  <si>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</si>
  <si>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</si>
  <si>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</si>
  <si>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</si>
  <si>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</si>
  <si>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</si>
  <si>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</si>
  <si>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</si>
  <si>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</si>
  <si>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</si>
  <si>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</si>
  <si>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</si>
  <si>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</si>
  <si>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</si>
  <si>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</si>
  <si>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</si>
  <si>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</si>
  <si>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</si>
  <si>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</si>
  <si>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</si>
  <si>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</si>
  <si>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</si>
  <si>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</si>
  <si>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</si>
  <si>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</si>
  <si>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</si>
  <si>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</si>
  <si>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</si>
  <si>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</si>
  <si>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</si>
  <si>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</si>
  <si>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</si>
  <si>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</si>
  <si>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</si>
  <si>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</si>
  <si>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</si>
  <si>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</si>
  <si>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</si>
  <si>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</si>
  <si>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</si>
  <si>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</si>
  <si>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</si>
  <si>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</si>
  <si>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</si>
  <si>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</si>
  <si>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</si>
  <si>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</si>
  <si>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</si>
  <si>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</si>
  <si>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</si>
  <si>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</si>
  <si>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</si>
  <si>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</si>
  <si>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</si>
  <si>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</si>
  <si>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</si>
  <si>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</si>
  <si>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</si>
  <si>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</si>
  <si>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</si>
  <si>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</si>
  <si>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</si>
  <si>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</si>
  <si>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</si>
  <si>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</si>
  <si>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</si>
  <si>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</si>
  <si>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</si>
  <si>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</si>
  <si>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</si>
  <si>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</si>
  <si>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</si>
  <si>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</si>
  <si>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</si>
  <si>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</si>
  <si>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</si>
  <si>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</si>
  <si>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</si>
  <si>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</si>
  <si>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</si>
  <si>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</si>
  <si>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</si>
  <si>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</si>
  <si>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</si>
  <si>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</si>
  <si>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</si>
  <si>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</si>
  <si>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</si>
  <si>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</si>
  <si>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</si>
  <si>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</si>
  <si>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</si>
  <si>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</si>
  <si>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</si>
  <si>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</si>
  <si>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</si>
  <si>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</si>
  <si>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</si>
  <si>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</si>
  <si>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</si>
  <si>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</si>
  <si>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</si>
  <si>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</si>
  <si>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</si>
  <si>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</si>
  <si>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</si>
  <si>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</si>
  <si>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</si>
  <si>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</si>
  <si>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</si>
  <si>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</si>
  <si>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</si>
  <si>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</si>
  <si>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</si>
  <si>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</si>
  <si>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</si>
  <si>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</si>
  <si>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</si>
  <si>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</si>
  <si>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</si>
  <si>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</si>
  <si>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</si>
  <si>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</si>
  <si>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</si>
  <si>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</si>
  <si>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</si>
  <si>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</si>
  <si>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</si>
  <si>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</si>
  <si>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</si>
  <si>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</si>
  <si>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</si>
  <si>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</si>
  <si>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</si>
  <si>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</si>
  <si>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</si>
  <si>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</si>
  <si>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</si>
  <si>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</si>
  <si>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</si>
  <si>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</si>
  <si>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</si>
  <si>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</si>
  <si>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</si>
  <si>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</si>
  <si>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</si>
  <si>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</si>
  <si>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</si>
  <si>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</si>
  <si>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</si>
  <si>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</si>
  <si>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</si>
  <si>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</si>
  <si>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</si>
  <si>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</si>
  <si>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</si>
  <si>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</si>
  <si>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</si>
  <si>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</si>
  <si>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</si>
  <si>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</si>
  <si>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</si>
  <si>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</si>
  <si>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</si>
  <si>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</si>
  <si>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</si>
  <si>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</si>
  <si>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</si>
  <si>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</si>
  <si>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</si>
  <si>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</si>
  <si>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</si>
  <si>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</si>
  <si>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</si>
  <si>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</si>
  <si>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</si>
  <si>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</si>
  <si>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</si>
  <si>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</si>
  <si>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</si>
  <si>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</si>
  <si>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</si>
  <si>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</si>
  <si>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</si>
  <si>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</si>
  <si>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</si>
  <si>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</si>
  <si>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</si>
  <si>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</si>
  <si>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</si>
  <si>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</si>
  <si>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</si>
  <si>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</si>
  <si>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</si>
  <si>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</si>
  <si>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</si>
  <si>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</si>
  <si>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</si>
  <si>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</si>
  <si>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</si>
  <si>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</si>
  <si>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</si>
  <si>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</si>
  <si>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</si>
  <si>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</si>
  <si>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</si>
  <si>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</si>
  <si>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</si>
  <si>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</si>
  <si>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</si>
  <si>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</si>
  <si>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</si>
  <si>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</si>
  <si>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</si>
  <si>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</si>
  <si>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</si>
  <si>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</si>
  <si>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</si>
  <si>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</si>
  <si>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</si>
  <si>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</si>
  <si>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</si>
  <si>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</si>
  <si>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</si>
  <si>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</si>
  <si>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</si>
  <si>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</si>
  <si>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</si>
  <si>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</si>
  <si>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</si>
  <si>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</si>
  <si>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</si>
  <si>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</si>
  <si>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</si>
  <si>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</si>
  <si>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</si>
  <si>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</si>
  <si>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</si>
  <si>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</si>
  <si>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</si>
  <si>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</si>
  <si>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</si>
  <si>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</si>
  <si>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</si>
  <si>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</si>
  <si>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</si>
  <si>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</si>
  <si>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</si>
  <si>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</si>
  <si>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</si>
  <si>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</si>
  <si>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</si>
  <si>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</si>
  <si>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</si>
  <si>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</si>
  <si>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</si>
  <si>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</si>
  <si>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</si>
  <si>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</si>
  <si>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</si>
  <si>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</si>
  <si>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</si>
  <si>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</si>
  <si>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</si>
  <si>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</si>
  <si>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</si>
  <si>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</si>
  <si>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</si>
  <si>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</si>
  <si>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</si>
  <si>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</si>
  <si>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</si>
  <si>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</si>
  <si>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</si>
  <si>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</si>
  <si>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</si>
  <si>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</si>
  <si>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</si>
  <si>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</si>
  <si>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</si>
  <si>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</si>
  <si>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</si>
  <si>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</si>
  <si>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</si>
  <si>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</si>
  <si>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</si>
  <si>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</si>
  <si>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</si>
  <si>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</si>
  <si>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</si>
  <si>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</si>
  <si>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</si>
  <si>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</si>
  <si>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</si>
  <si>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</si>
  <si>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</si>
  <si>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</si>
  <si>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</si>
  <si>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</si>
  <si>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</si>
  <si>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</si>
  <si>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</si>
  <si>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</si>
  <si>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</si>
  <si>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</si>
  <si>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</si>
  <si>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</si>
  <si>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</si>
  <si>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</si>
  <si>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</si>
  <si>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</si>
  <si>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</si>
  <si>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</si>
  <si>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</si>
  <si>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</si>
  <si>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</si>
  <si>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</si>
  <si>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</si>
  <si>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</si>
  <si>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</si>
  <si>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</si>
  <si>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</si>
  <si>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</si>
  <si>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</si>
  <si>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</si>
  <si>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</si>
  <si>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</si>
  <si>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</si>
  <si>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</si>
  <si>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</si>
  <si>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</si>
  <si>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</si>
  <si>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</si>
  <si>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</si>
  <si>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</si>
  <si>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</si>
  <si>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</si>
  <si>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</si>
  <si>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</si>
  <si>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</si>
  <si>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</si>
  <si>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</si>
  <si>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</si>
  <si>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</si>
  <si>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</si>
  <si>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</si>
  <si>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</si>
  <si>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</si>
  <si>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</si>
  <si>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</si>
  <si>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</si>
  <si>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</si>
  <si>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</si>
  <si>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</si>
  <si>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</si>
  <si>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</si>
  <si>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</si>
  <si>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</si>
  <si>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</si>
  <si>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</si>
  <si>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</si>
  <si>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</si>
  <si>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</si>
  <si>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</si>
  <si>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</si>
  <si>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</si>
  <si>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</si>
  <si>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</si>
  <si>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</si>
  <si>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</si>
  <si>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</si>
  <si>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</si>
  <si>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</si>
  <si>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</si>
  <si>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</si>
  <si>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</si>
  <si>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</si>
  <si>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</si>
  <si>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</si>
  <si>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</si>
  <si>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</si>
  <si>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</si>
  <si>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</si>
  <si>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</si>
  <si>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</si>
  <si>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</si>
  <si>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</si>
  <si>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</si>
  <si>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</si>
  <si>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</si>
  <si>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</si>
  <si>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</si>
  <si>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</si>
  <si>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</si>
  <si>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</si>
  <si>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</si>
  <si>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</si>
  <si>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</si>
  <si>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</si>
  <si>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</si>
  <si>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</si>
  <si>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</si>
  <si>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</si>
  <si>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</si>
  <si>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</si>
  <si>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</si>
  <si>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</si>
  <si>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</si>
  <si>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</si>
  <si>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</si>
  <si>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</si>
  <si>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</si>
  <si>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</si>
  <si>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</si>
  <si>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</si>
  <si>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</si>
  <si>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</si>
  <si>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</si>
  <si>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</si>
  <si>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</si>
  <si>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</si>
  <si>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</si>
  <si>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</si>
  <si>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</si>
  <si>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</si>
  <si>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</si>
  <si>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</si>
  <si>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</si>
  <si>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</si>
  <si>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</si>
  <si>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</si>
  <si>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</si>
  <si>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</si>
  <si>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</si>
  <si>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</si>
  <si>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</si>
  <si>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</si>
  <si>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</si>
  <si>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</si>
  <si>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</si>
  <si>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</si>
  <si>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</si>
  <si>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</si>
  <si>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</si>
  <si>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</si>
  <si>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</si>
  <si>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</si>
  <si>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</si>
  <si>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</si>
  <si>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</si>
  <si>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</si>
  <si>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</si>
  <si>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</si>
  <si>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</si>
  <si>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</si>
  <si>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</si>
  <si>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</si>
  <si>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</si>
  <si>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</si>
  <si>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</si>
  <si>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</si>
  <si>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</si>
  <si>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</si>
  <si>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</si>
  <si>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</si>
  <si>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</si>
  <si>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</si>
  <si>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</si>
  <si>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</si>
  <si>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</si>
  <si>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</si>
  <si>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</si>
  <si>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</si>
  <si>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</si>
  <si>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</si>
  <si>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</si>
  <si>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</si>
  <si>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</si>
  <si>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</si>
  <si>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</si>
  <si>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</si>
  <si>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</si>
  <si>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</si>
  <si>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</si>
  <si>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</si>
  <si>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</si>
  <si>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</si>
  <si>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</si>
  <si>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</si>
  <si>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</si>
  <si>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</si>
  <si>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</si>
  <si>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</si>
  <si>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</si>
  <si>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</si>
  <si>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</si>
  <si>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</si>
  <si>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</si>
  <si>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</si>
  <si>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</si>
  <si>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</si>
  <si>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</si>
  <si>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</si>
  <si>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</si>
  <si>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</si>
  <si>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</si>
  <si>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</si>
  <si>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</si>
  <si>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</si>
  <si>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</si>
  <si>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</si>
  <si>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</si>
  <si>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</si>
  <si>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</si>
  <si>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</si>
  <si>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</si>
  <si>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</si>
  <si>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</si>
  <si>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</si>
  <si>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</si>
  <si>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</si>
  <si>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</si>
  <si>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</si>
  <si>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</si>
  <si>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</si>
  <si>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</si>
  <si>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</si>
  <si>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</si>
  <si>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</si>
  <si>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</si>
  <si>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</si>
  <si>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</si>
  <si>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</si>
  <si>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</si>
  <si>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</si>
  <si>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</si>
  <si>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</si>
  <si>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</si>
  <si>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</si>
  <si>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</si>
  <si>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</si>
  <si>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</si>
  <si>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</si>
  <si>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</si>
  <si>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</si>
  <si>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</si>
  <si>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</si>
  <si>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</si>
  <si>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</si>
  <si>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</si>
  <si>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</si>
  <si>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</si>
  <si>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</si>
  <si>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</si>
  <si>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</si>
  <si>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</si>
  <si>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</si>
  <si>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</si>
  <si>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</si>
  <si>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</si>
  <si>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</si>
  <si>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</si>
  <si>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</si>
  <si>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</si>
  <si>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</si>
  <si>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</si>
  <si>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</si>
  <si>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</si>
  <si>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</si>
  <si>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</si>
  <si>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</si>
  <si>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</si>
  <si>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</si>
  <si>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</si>
  <si>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</si>
  <si>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</si>
  <si>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</si>
  <si>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</si>
  <si>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</si>
  <si>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</si>
  <si>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</si>
  <si>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</si>
  <si>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</si>
  <si>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</si>
  <si>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</si>
  <si>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</si>
  <si>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</si>
  <si>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</si>
  <si>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</si>
  <si>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</si>
  <si>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</si>
  <si>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</si>
  <si>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</si>
  <si>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</si>
  <si>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</si>
  <si>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</si>
  <si>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</si>
  <si>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</si>
  <si>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</si>
  <si>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</si>
  <si>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</si>
  <si>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</si>
  <si>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</si>
  <si>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</si>
  <si>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</si>
  <si>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</si>
  <si>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</si>
  <si>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</si>
  <si>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</si>
  <si>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</si>
  <si>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</si>
  <si>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</si>
  <si>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</si>
  <si>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</si>
  <si>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</si>
  <si>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</si>
  <si>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</si>
  <si>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</si>
  <si>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</si>
  <si>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</si>
  <si>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</si>
  <si>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</si>
  <si>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</si>
  <si>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</si>
  <si>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</si>
  <si>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</si>
  <si>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</si>
  <si>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</si>
  <si>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</si>
  <si>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</si>
  <si>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</si>
  <si>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</si>
  <si>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</si>
  <si>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</si>
  <si>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</si>
  <si>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</si>
  <si>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</si>
  <si>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</si>
  <si>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</si>
  <si>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</si>
  <si>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</si>
  <si>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</si>
  <si>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</si>
  <si>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</si>
  <si>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</si>
  <si>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</si>
  <si>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</si>
  <si>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</si>
  <si>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</si>
  <si>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</si>
  <si>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</si>
  <si>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</si>
  <si>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</si>
  <si>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</si>
  <si>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</si>
  <si>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</si>
  <si>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</si>
  <si>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</si>
  <si>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</si>
  <si>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</si>
  <si>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</si>
  <si>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</si>
  <si>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</si>
  <si>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</si>
  <si>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</si>
  <si>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</si>
  <si>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</si>
  <si>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</si>
  <si>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</si>
  <si>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</si>
  <si>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</si>
  <si>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</si>
  <si>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</si>
  <si>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</si>
  <si>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</si>
  <si>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</si>
  <si>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</si>
  <si>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</si>
  <si>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</si>
  <si>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</si>
  <si>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</si>
  <si>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</si>
  <si>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</si>
  <si>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</si>
  <si>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</si>
  <si>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</si>
  <si>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</si>
  <si>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</si>
  <si>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</si>
  <si>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</si>
  <si>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</si>
  <si>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</si>
  <si>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</si>
  <si>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</si>
  <si>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</si>
  <si>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</si>
  <si>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</si>
  <si>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</si>
  <si>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</si>
  <si>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</si>
  <si>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</si>
  <si>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</si>
  <si>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</si>
  <si>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</si>
  <si>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</si>
  <si>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</si>
  <si>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</si>
  <si>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</si>
  <si>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</si>
  <si>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</si>
  <si>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</si>
  <si>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</si>
  <si>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</si>
  <si>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</si>
  <si>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</si>
  <si>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</si>
  <si>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</si>
  <si>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</si>
  <si>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</si>
  <si>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</si>
  <si>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</si>
  <si>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</si>
  <si>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</si>
  <si>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</si>
  <si>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</si>
  <si>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</si>
  <si>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</si>
  <si>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</si>
  <si>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</si>
  <si>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</si>
  <si>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</si>
  <si>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</si>
  <si>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</si>
  <si>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</si>
  <si>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</si>
  <si>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</si>
  <si>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</si>
  <si>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</si>
  <si>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</si>
  <si>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</si>
  <si>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</si>
  <si>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</si>
  <si>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</si>
  <si>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</si>
  <si>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</si>
  <si>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</si>
  <si>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</si>
  <si>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</si>
  <si>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</si>
  <si>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</si>
  <si>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</si>
  <si>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</si>
  <si>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</si>
  <si>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</si>
  <si>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</si>
  <si>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</si>
  <si>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</si>
  <si>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</si>
  <si>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</si>
  <si>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</si>
  <si>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</si>
  <si>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</si>
  <si>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</si>
  <si>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</si>
  <si>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</si>
  <si>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</si>
  <si>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</si>
  <si>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</si>
  <si>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</si>
  <si>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</si>
  <si>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</si>
  <si>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</si>
  <si>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</si>
  <si>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</si>
  <si>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</si>
  <si>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</si>
  <si>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</si>
  <si>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</si>
  <si>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</si>
  <si>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</si>
  <si>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</si>
  <si>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</si>
  <si>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</si>
  <si>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</si>
  <si>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</si>
  <si>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</si>
  <si>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</si>
  <si>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</si>
  <si>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</si>
  <si>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</si>
  <si>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</si>
  <si>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</si>
  <si>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</si>
  <si>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</si>
  <si>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</si>
  <si>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</si>
  <si>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</si>
  <si>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</si>
  <si>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</si>
  <si>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</si>
  <si>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</si>
  <si>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</si>
  <si>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</si>
  <si>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</si>
  <si>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</si>
  <si>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</si>
  <si>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</si>
  <si>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</si>
  <si>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</si>
  <si>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</si>
  <si>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</si>
  <si>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</si>
  <si>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</si>
  <si>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</si>
  <si>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</si>
  <si>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</si>
  <si>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</si>
  <si>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</si>
  <si>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</si>
  <si>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</si>
  <si>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</si>
  <si>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</si>
  <si>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</si>
  <si>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</si>
  <si>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</si>
  <si>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</si>
  <si>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</si>
  <si>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</si>
  <si>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</si>
  <si>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</si>
  <si>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</si>
  <si>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</si>
  <si>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</si>
  <si>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</si>
  <si>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</si>
  <si>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</si>
  <si>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</si>
  <si>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</si>
  <si>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</si>
  <si>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</si>
  <si>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</si>
  <si>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</si>
  <si>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</si>
  <si>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</si>
  <si>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</si>
  <si>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</si>
  <si>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</si>
  <si>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</si>
  <si>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</si>
  <si>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</si>
  <si>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</si>
  <si>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</si>
  <si>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</si>
  <si>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</si>
  <si>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</si>
  <si>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</si>
  <si>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</si>
  <si>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</si>
  <si>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</si>
  <si>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</si>
  <si>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</si>
  <si>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</si>
  <si>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</si>
  <si>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</si>
  <si>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</si>
  <si>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</si>
  <si>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</si>
  <si>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</si>
  <si>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</si>
  <si>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</si>
  <si>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</si>
  <si>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</si>
  <si>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</si>
  <si>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</si>
  <si>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</si>
  <si>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</si>
  <si>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</si>
  <si>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</si>
  <si>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</si>
  <si>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</si>
  <si>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</si>
  <si>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</si>
  <si>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</si>
  <si>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</si>
  <si>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</si>
  <si>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</si>
  <si>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</si>
  <si>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</si>
  <si>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</si>
  <si>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</si>
  <si>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</si>
  <si>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</si>
  <si>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</si>
  <si>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</si>
  <si>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</si>
  <si>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</si>
  <si>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</si>
  <si>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</si>
  <si>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</si>
  <si>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</si>
  <si>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</si>
  <si>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</si>
  <si>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</si>
  <si>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</si>
  <si>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</si>
  <si>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</si>
  <si>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</si>
  <si>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</si>
  <si>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</si>
  <si>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</si>
  <si>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</si>
  <si>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</si>
  <si>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</si>
  <si>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</si>
  <si>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</si>
  <si>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</si>
  <si>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</si>
  <si>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</si>
  <si>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</si>
  <si>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</si>
  <si>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</si>
  <si>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</si>
  <si>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</si>
  <si>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</si>
  <si>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</si>
  <si>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</si>
  <si>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</si>
  <si>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</si>
  <si>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</si>
  <si>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</si>
  <si>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</si>
  <si>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</si>
  <si>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</si>
  <si>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</si>
  <si>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</si>
  <si>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</si>
  <si>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</si>
  <si>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</si>
  <si>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</si>
  <si>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</si>
  <si>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</si>
  <si>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</si>
  <si>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</si>
  <si>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</si>
  <si>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</si>
  <si>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</si>
  <si>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</si>
  <si>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</si>
  <si>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</si>
  <si>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</si>
  <si>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</si>
  <si>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</si>
  <si>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</si>
  <si>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</si>
  <si>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</si>
  <si>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</si>
  <si>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</si>
  <si>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</si>
  <si>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</si>
  <si>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</si>
  <si>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</si>
  <si>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</si>
  <si>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</si>
  <si>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</si>
  <si>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</si>
  <si>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</si>
  <si>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</si>
  <si>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</si>
  <si>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</si>
  <si>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</si>
  <si>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</si>
  <si>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</si>
  <si>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</si>
  <si>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</si>
  <si>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</si>
  <si>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</si>
  <si>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</si>
  <si>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</si>
  <si>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</si>
  <si>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</si>
  <si>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</si>
  <si>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</si>
  <si>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</si>
  <si>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</si>
  <si>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</si>
  <si>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</si>
  <si>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</si>
  <si>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</si>
  <si>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</si>
  <si>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</si>
  <si>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</si>
  <si>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</si>
  <si>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</si>
  <si>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</si>
  <si>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</si>
  <si>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</si>
  <si>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</si>
  <si>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</si>
  <si>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</si>
  <si>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</si>
  <si>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</si>
  <si>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</si>
  <si>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</si>
  <si>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</si>
  <si>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</si>
  <si>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</si>
  <si>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</si>
  <si>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</si>
  <si>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</si>
  <si>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</si>
  <si>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</si>
  <si>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</si>
  <si>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</si>
  <si>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</si>
  <si>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</si>
  <si>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</si>
  <si>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</si>
  <si>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</si>
  <si>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</si>
  <si>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</si>
  <si>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</si>
  <si>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</si>
  <si>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</si>
  <si>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</si>
  <si>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</si>
  <si>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</si>
  <si>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</si>
  <si>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</si>
  <si>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</si>
  <si>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</si>
  <si>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</si>
  <si>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</si>
  <si>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</si>
  <si>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</si>
  <si>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</si>
  <si>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</si>
  <si>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</si>
  <si>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</si>
  <si>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</si>
  <si>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</si>
  <si>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</si>
  <si>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</si>
  <si>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</si>
  <si>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</si>
  <si>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</si>
  <si>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</si>
  <si>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</si>
  <si>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</si>
  <si>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</si>
  <si>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</si>
  <si>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</si>
  <si>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</si>
  <si>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</si>
  <si>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</si>
  <si>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</si>
  <si>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</si>
  <si>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</si>
  <si>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</si>
  <si>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</si>
  <si>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</si>
  <si>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</si>
  <si>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</si>
  <si>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</si>
  <si>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</si>
  <si>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</si>
  <si>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</si>
  <si>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</si>
  <si>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</si>
  <si>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</si>
  <si>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</si>
  <si>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</si>
  <si>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</si>
  <si>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</si>
  <si>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</si>
  <si>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</si>
  <si>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</si>
  <si>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</si>
  <si>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</si>
  <si>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</si>
  <si>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</si>
  <si>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</si>
  <si>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</si>
  <si>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</si>
  <si>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</si>
  <si>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</si>
  <si>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</si>
  <si>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</si>
  <si>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</si>
  <si>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</si>
  <si>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</si>
  <si>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</si>
  <si>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</si>
  <si>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</si>
  <si>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</si>
  <si>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</si>
  <si>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</si>
  <si>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</si>
  <si>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</si>
  <si>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</si>
  <si>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</si>
  <si>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</si>
  <si>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</si>
  <si>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</si>
  <si>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</si>
  <si>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</si>
  <si>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</si>
  <si>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</si>
  <si>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</si>
  <si>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</si>
  <si>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</si>
  <si>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</si>
  <si>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</si>
  <si>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</si>
  <si>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</si>
  <si>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</si>
  <si>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</si>
  <si>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</si>
  <si>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</si>
  <si>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</si>
  <si>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</si>
  <si>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</si>
  <si>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</si>
  <si>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</si>
  <si>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</si>
  <si>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</si>
  <si>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</si>
  <si>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</si>
  <si>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</si>
  <si>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</si>
  <si>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</si>
  <si>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</si>
  <si>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</si>
  <si>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</si>
  <si>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</si>
  <si>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</si>
  <si>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</si>
  <si>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</si>
  <si>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</si>
  <si>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</si>
  <si>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</si>
  <si>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</si>
  <si>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</si>
  <si>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</si>
  <si>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</si>
  <si>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</si>
  <si>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</si>
  <si>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</si>
  <si>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</si>
  <si>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</si>
  <si>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</si>
  <si>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</si>
  <si>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</si>
  <si>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</si>
  <si>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</si>
  <si>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</si>
  <si>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</si>
  <si>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</si>
  <si>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</si>
  <si>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</si>
  <si>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</si>
  <si>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</si>
  <si>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</si>
  <si>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</si>
  <si>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</si>
  <si>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</si>
  <si>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</si>
  <si>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</si>
  <si>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</si>
  <si>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</si>
  <si>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</si>
  <si>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</si>
  <si>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</si>
  <si>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</si>
  <si>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</si>
  <si>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</si>
  <si>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</si>
  <si>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</si>
  <si>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</si>
  <si>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</si>
  <si>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</si>
  <si>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</si>
  <si>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</si>
  <si>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</si>
  <si>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</si>
  <si>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</si>
  <si>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</si>
  <si>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</si>
  <si>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</si>
  <si>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</si>
  <si>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</si>
  <si>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</si>
  <si>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</si>
  <si>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</si>
  <si>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</si>
  <si>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</si>
  <si>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</si>
  <si>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</si>
  <si>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</si>
  <si>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</si>
  <si>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</si>
  <si>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</si>
  <si>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</si>
  <si>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</si>
  <si>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</si>
  <si>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</si>
  <si>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</si>
  <si>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</si>
  <si>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</si>
  <si>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</si>
  <si>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</si>
  <si>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</si>
  <si>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</si>
  <si>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</si>
  <si>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</si>
  <si>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</si>
  <si>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</si>
  <si>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</si>
  <si>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</si>
  <si>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</si>
  <si>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</si>
  <si>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</si>
  <si>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</si>
  <si>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</si>
  <si>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</si>
  <si>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</si>
  <si>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</si>
  <si>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</si>
  <si>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</si>
  <si>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</si>
  <si>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</si>
  <si>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</si>
  <si>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</si>
  <si>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</si>
  <si>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</si>
  <si>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</si>
  <si>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</si>
  <si>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</si>
  <si>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</si>
  <si>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</si>
  <si>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</si>
  <si>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</si>
  <si>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</si>
  <si>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</si>
  <si>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</si>
  <si>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</si>
  <si>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</si>
  <si>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</si>
  <si>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</si>
  <si>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</si>
  <si>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</si>
  <si>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</si>
  <si>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</si>
  <si>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</si>
  <si>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</si>
  <si>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</si>
  <si>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</si>
  <si>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</si>
  <si>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</si>
  <si>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</si>
  <si>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</si>
  <si>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</si>
  <si>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</si>
  <si>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</si>
  <si>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</si>
  <si>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</si>
  <si>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</si>
  <si>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</si>
  <si>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</si>
  <si>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</si>
  <si>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</si>
  <si>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</si>
  <si>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</si>
  <si>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</si>
  <si>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</si>
  <si>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</si>
  <si>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</si>
  <si>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</si>
  <si>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</si>
  <si>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</si>
  <si>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</si>
  <si>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</si>
  <si>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</si>
  <si>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</si>
  <si>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</si>
  <si>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</si>
  <si>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</si>
  <si>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</si>
  <si>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</si>
  <si>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</si>
  <si>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</si>
  <si>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</si>
  <si>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</si>
  <si>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</si>
  <si>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</si>
  <si>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</si>
  <si>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</si>
  <si>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</si>
  <si>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</si>
  <si>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</si>
  <si>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</si>
  <si>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</si>
  <si>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</si>
  <si>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</si>
  <si>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</si>
  <si>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</si>
  <si>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</si>
  <si>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</si>
  <si>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</si>
  <si>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</si>
  <si>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</si>
  <si>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</si>
  <si>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</si>
  <si>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</si>
  <si>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</si>
  <si>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</si>
  <si>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</si>
  <si>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</si>
  <si>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</si>
  <si>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</si>
  <si>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</si>
  <si>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</si>
  <si>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</si>
  <si>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</si>
  <si>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</si>
  <si>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</si>
  <si>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</si>
  <si>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</si>
  <si>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</si>
  <si>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</si>
  <si>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</si>
  <si>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</si>
  <si>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</si>
  <si>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</si>
  <si>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</si>
  <si>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</si>
  <si>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</si>
  <si>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</si>
  <si>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</si>
  <si>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</si>
  <si>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</si>
  <si>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</si>
  <si>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</si>
  <si>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</si>
  <si>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</si>
  <si>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</si>
  <si>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</si>
  <si>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</si>
  <si>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</si>
  <si>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</si>
  <si>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</si>
  <si>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</si>
  <si>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</si>
  <si>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</si>
  <si>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</si>
  <si>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</si>
  <si>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</si>
  <si>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</si>
  <si>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</si>
  <si>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</si>
  <si>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</si>
  <si>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</si>
  <si>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</si>
  <si>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</si>
  <si>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</si>
  <si>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</si>
  <si>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</si>
  <si>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</si>
  <si>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</si>
  <si>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</si>
  <si>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</si>
  <si>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</si>
  <si>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</si>
  <si>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</si>
  <si>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</si>
  <si>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</si>
  <si>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</si>
  <si>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</si>
  <si>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</si>
  <si>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</si>
  <si>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</si>
  <si>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</si>
  <si>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</si>
  <si>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</si>
  <si>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</si>
  <si>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</si>
  <si>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</si>
  <si>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</si>
  <si>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</si>
  <si>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</si>
  <si>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</si>
  <si>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</si>
  <si>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</si>
  <si>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</si>
  <si>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</si>
  <si>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</si>
  <si>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</si>
  <si>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</si>
  <si>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</si>
  <si>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</si>
  <si>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</si>
  <si>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</si>
  <si>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</si>
  <si>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</si>
  <si>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</si>
  <si>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</si>
  <si>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</si>
  <si>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</si>
  <si>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</si>
  <si>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</si>
  <si>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</si>
  <si>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</si>
  <si>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</si>
  <si>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</si>
  <si>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</si>
  <si>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</si>
  <si>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</si>
  <si>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</si>
  <si>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</si>
  <si>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</si>
  <si>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</si>
  <si>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</si>
  <si>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</si>
  <si>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</si>
  <si>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</si>
  <si>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</si>
  <si>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</si>
  <si>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</si>
  <si>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</si>
  <si>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</si>
  <si>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</si>
  <si>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</si>
  <si>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</si>
  <si>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</si>
  <si>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</si>
  <si>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</si>
  <si>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</si>
  <si>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</si>
  <si>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</si>
  <si>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</si>
  <si>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</si>
  <si>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</si>
  <si>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</si>
  <si>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</si>
  <si>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</si>
  <si>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</si>
  <si>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</si>
  <si>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</si>
  <si>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</si>
  <si>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</si>
  <si>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</si>
  <si>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</si>
  <si>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</si>
  <si>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</si>
  <si>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</si>
  <si>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</si>
  <si>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</si>
  <si>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</si>
  <si>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</si>
  <si>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</si>
  <si>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</si>
  <si>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</si>
  <si>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</si>
  <si>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PCM-20251206-00001433</t>
  </si>
  <si>
    <t>EM team need 40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</si>
  <si>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</si>
  <si>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</si>
  <si>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</si>
  <si>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</si>
  <si>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</si>
  <si>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</si>
  <si>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</si>
  <si>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</si>
  <si>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</si>
  <si>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</si>
  <si>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</si>
  <si>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</si>
  <si>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</si>
  <si>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</si>
  <si>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</si>
  <si>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</si>
  <si>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</si>
  <si>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PCM-20251206-00001467</t>
  </si>
  <si>
    <t>60 m</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</si>
  <si>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</si>
  <si>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</si>
  <si>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</si>
  <si>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</si>
  <si>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</si>
  <si>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</si>
  <si>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</si>
  <si>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</si>
  <si>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</si>
  <si>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</si>
  <si>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PCM-20251206-00001491</t>
  </si>
  <si>
    <t>team on the way need 45 minutes</t>
  </si>
  <si>
    <t>PCM-20251206-00001503</t>
  </si>
  <si>
    <t>team on the way need 80 minutes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</si>
</sst>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25" fillId="8" borderId="8"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9" totalsRowShown="0" headerRowDxfId="96" dataDxfId="95" headerRowBorderDxfId="93" tableBorderDxfId="94" totalsRowBorderDxfId="92">
  <autoFilter ref="A1:L18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2" totalsRowShown="0" headerRowDxfId="46" dataDxfId="45" headerRowBorderDxfId="43" tableBorderDxfId="44" totalsRowBorderDxfId="42">
  <autoFilter ref="A1:L17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5" totalsRowShown="0" headerRowDxfId="29" dataDxfId="28" headerRowBorderDxfId="26" tableBorderDxfId="27">
  <autoFilter ref="A1:L3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7" totalsRowShown="0" headerRowDxfId="13" tableBorderDxfId="12">
  <autoFilter ref="A1:L40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9"/>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334.83217812499788</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3</v>
      </c>
      <c r="D3" s="56" t="s">
        <v>11387</v>
      </c>
      <c r="E3" s="123" t="s">
        <v>39106</v>
      </c>
      <c r="F3" s="122">
        <v>45997.724004629628</v>
      </c>
      <c r="G3" s="121">
        <f ca="1">IFERROR(NOW()-F3,"-")</f>
        <v>5.6599421295686625E-2</v>
      </c>
      <c r="H3" s="122">
        <v>45997.717060185183</v>
      </c>
      <c r="I3" s="124" t="str">
        <f>IFERROR(VLOOKUP(D3,DB!A:F,6,0),"")</f>
        <v>SCECO</v>
      </c>
      <c r="J3" s="124" t="str">
        <f>IFERROR(VLOOKUP(D3,DB!A:G,7,0),"")</f>
        <v>Vandalized</v>
      </c>
      <c r="K3" s="120" t="s">
        <v>39109</v>
      </c>
      <c r="L3" s="119" t="str">
        <f>IFERROR(VLOOKUP(D3,DB!A:I,9,0),"")</f>
        <v>Latis</v>
      </c>
    </row>
    <row r="4" spans="1:15" ht="15" customHeight="1">
      <c r="A4" s="125"/>
      <c r="B4" s="124" t="str">
        <f>IFERROR(VLOOKUP(D4,DB!A:K,11,0),"")</f>
        <v/>
      </c>
      <c r="C4" s="124"/>
      <c r="D4" s="56"/>
      <c r="E4" s="123"/>
      <c r="F4" s="122"/>
      <c r="G4" s="121">
        <f ca="1">IFERROR(NOW()-F4,"-")</f>
        <v>45997.780604050924</v>
      </c>
      <c r="H4" s="122"/>
      <c r="I4" s="124" t="str">
        <f>IFERROR(VLOOKUP(D4,DB!A:F,6,0),"")</f>
        <v/>
      </c>
      <c r="J4" s="124" t="str">
        <f>IFERROR(VLOOKUP(D4,DB!A:G,7,0),"")</f>
        <v/>
      </c>
      <c r="K4" s="120"/>
      <c r="L4" s="119" t="str">
        <f>IFERROR(VLOOKUP(D4,DB!A:I,9,0),"")</f>
        <v/>
      </c>
    </row>
    <row r="5" spans="1:15" ht="15" customHeight="1">
      <c r="A5" s="125"/>
      <c r="B5" s="124" t="str">
        <f>IFERROR(VLOOKUP(D5,DB!A:K,11,0),"")</f>
        <v/>
      </c>
      <c r="C5" s="124"/>
      <c r="D5" s="56"/>
      <c r="E5" s="123"/>
      <c r="F5" s="122"/>
      <c r="G5" s="121">
        <f ca="1">IFERROR(NOW()-F5,"-")</f>
        <v>45997.780604050924</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45997.780604050924</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45997.780604050924</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45997.780604050924</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45997.780604050924</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45997.780604050924</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45997.780604050924</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45997.780604050924</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45997.780604050924</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45997.780604050924</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45997.780604050924</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45997.780604050924</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45997.780604050924</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45997.780604050924</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45997.780604050924</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45997.780604050924</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45997.780604050924</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45997.780604050924</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45997.780604050924</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45997.780604050924</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45997.780604050924</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45997.780604050924</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45997.780604050924</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45997.780604050924</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45997.780604050924</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45997.780604050924</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45997.780604050924</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45997.780604050924</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45997.780604050924</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45997.780604050924</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45997.780604050924</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45997.780604050924</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45997.780604050924</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45997.780604050924</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45997.780604050924</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45997.780604050924</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45997.780604050924</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45997.780604050924</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45997.780604050924</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45997.780604050924</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45997.780604050924</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45997.780604050924</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45997.780604050924</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45997.780604050924</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45997.780604050924</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45997.780604050924</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45997.780604050924</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45997.780604050924</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45997.780604050924</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45997.780604050924</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45997.780604050924</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45997.780604050924</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45997.780604050924</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45997.780604050924</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45997.780604050924</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45997.780604050924</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45997.780604050924</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45997.780604050924</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45997.780604050924</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45997.780604050924</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45997.780604050924</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45997.780604050924</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45997.780604050924</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45997.780604050924</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45997.780604050924</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45997.780604050924</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45997.780604050924</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45997.780604050924</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45997.780604050924</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45997.780604050924</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45997.780604050924</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45997.780604050924</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45997.780604050924</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45997.780604050924</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45997.780604050924</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45997.780604050924</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45997.780604050924</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45997.780604050924</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45997.780604050924</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45997.780604050924</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45997.780604050924</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45997.780604050924</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45997.780604050924</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45997.780604050924</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45997.780604050924</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45997.780604050924</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45997.780604050924</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45997.780604050924</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45997.780604050924</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45997.780604050924</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45997.780604050924</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45997.780604050924</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45997.780604050924</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45997.780604050924</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45997.780604050924</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45997.780604050924</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45997.780604050924</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45997.780604050924</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45997.780604050924</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45997.780604050924</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45997.780604050924</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45997.780604050924</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45997.780604050924</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45997.780604050924</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45997.780604050924</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45997.780604050924</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45997.780604050924</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45997.780604050924</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45997.780604050924</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45997.780604050924</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45997.780604050924</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45997.780604050924</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45997.780604050924</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45997.780604050924</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45997.780604050924</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45997.780604050924</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45997.780604050924</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45997.780604050924</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45997.780604050924</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45997.780604050924</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45997.780604050924</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45997.780604050924</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45997.780604050924</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45997.780604050924</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45997.780604050924</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45997.780604050924</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45997.780604050924</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45997.780604050924</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45997.780604050924</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45997.780604050924</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45997.780604050924</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45997.780604050924</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45997.780604050924</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45997.780604050924</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45997.780604050924</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45997.780604050924</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45997.780604050924</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45997.780604050924</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45997.780604050924</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45997.780604050924</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45997.780604050924</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45997.780604050924</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45997.780604050924</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45997.780604050924</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45997.780604050924</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45997.780604050924</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45997.780604050924</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45997.780604050924</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45997.780604050924</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45997.780604050924</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45997.780604050924</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45997.780604050924</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45997.780604050924</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45997.780604050924</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45997.780604050924</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45997.780604050924</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45997.780604050924</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45997.780604050924</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45997.780604050924</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45997.780604050924</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45997.780604050924</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45997.780604050924</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45997.780604050924</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45997.780604050924</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45997.780604050924</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45997.780604050924</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45997.780604050924</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45997.780604050924</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45997.780604050924</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45997.780604050924</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45997.780604050924</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45997.780604050924</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45997.780604050924</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45997.780604050924</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45997.780604050924</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45997.780604050924</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45997.780604050924</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45997.780604050924</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45997.780604050924</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45997.780604050924</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45997.780604050924</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45997.780604050924</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45997.780604050924</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45997.780604050924</v>
      </c>
      <c r="H188" s="122"/>
      <c r="I188" s="124" t="str">
        <f>IFERROR(VLOOKUP(D188,DB!A:F,6,0),"")</f>
        <v/>
      </c>
      <c r="J188" s="124" t="str">
        <f>IFERROR(VLOOKUP(D188,DB!A:G,7,0),"")</f>
        <v/>
      </c>
      <c r="K188" s="120"/>
      <c r="L188" s="119" t="str">
        <f>IFERROR(VLOOKUP(D188,DB!A:I,9,0),"")</f>
        <v/>
      </c>
    </row>
    <row r="189" spans="1:12" ht="15" customHeight="1">
      <c r="A189" s="125"/>
      <c r="B189" s="124" t="str">
        <f>IFERROR(VLOOKUP(D189,DB!A:K,11,0),"")</f>
        <v/>
      </c>
      <c r="C189" s="124"/>
      <c r="D189" s="56"/>
      <c r="E189" s="123"/>
      <c r="F189" s="122"/>
      <c r="G189" s="121">
        <f ca="1">IFERROR(NOW()-F189,"-")</f>
        <v>45997.780604050924</v>
      </c>
      <c r="H189" s="122"/>
      <c r="I189" s="124" t="str">
        <f>IFERROR(VLOOKUP(D189,DB!A:F,6,0),"")</f>
        <v/>
      </c>
      <c r="J189" s="124" t="str">
        <f>IFERROR(VLOOKUP(D189,DB!A:G,7,0),"")</f>
        <v/>
      </c>
      <c r="K189" s="120"/>
      <c r="L189" s="119" t="str">
        <f>IFERROR(VLOOKUP(D189,DB!A:I,9,0),"")</f>
        <v/>
      </c>
    </row>
  </sheetData>
  <customSheetViews>
    <customSheetView guid="{F6042A99-DD27-4453-835D-0834D95730CC}" filter="1" showAutoFilter="1">
      <pageMargins left="0" right="0" top="0" bottom="0" header="0" footer="0"/>
      <autoFilter ref="B1:M1" xr:uid="{E38F3047-63C3-47FF-8851-8033A7AF7A50}"/>
    </customSheetView>
  </customSheetViews>
  <dataValidations count="2">
    <dataValidation allowBlank="1" showInputMessage="1" showErrorMessage="1" sqref="E1" xr:uid="{5DBA255D-CDD9-49FB-AD3C-AF70AB4EE696}"/>
    <dataValidation type="list" allowBlank="1" showInputMessage="1" showErrorMessage="1" sqref="E2:E18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workbookViewId="0">
      <selection activeCell="D7" sqref="D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172.78076608796255</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13.393185069442552</v>
      </c>
      <c r="H4" s="97">
        <v>45984.381168981483</v>
      </c>
      <c r="I4" s="18" t="str">
        <f>IFERROR(VLOOKUP(D4,DB!A:F,6,0),"")</f>
        <v>SCECO</v>
      </c>
      <c r="J4" s="18" t="str">
        <f>IFERROR(VLOOKUP(D4,DB!A:G,7,0),"")</f>
        <v>Vandalized</v>
      </c>
      <c r="K4" s="19" t="s">
        <v>39117</v>
      </c>
      <c r="L4" s="18" t="str">
        <f>IFERROR(VLOOKUP(D4,DB!A:I,9,0),"")</f>
        <v>Latis</v>
      </c>
    </row>
    <row r="5" spans="1:12" s="154" customFormat="1" ht="31.5" customHeight="1">
      <c r="A5" s="155" t="s">
        <v>39118</v>
      </c>
      <c r="B5" s="58" t="str">
        <f>IFERROR(VLOOKUP(D5,DB!A:K,11,0),"")</f>
        <v>R2</v>
      </c>
      <c r="C5" s="58">
        <v>1</v>
      </c>
      <c r="D5" s="58" t="s">
        <v>22828</v>
      </c>
      <c r="E5" s="81" t="s">
        <v>39119</v>
      </c>
      <c r="F5" s="71">
        <v>45997.355381944442</v>
      </c>
      <c r="G5" s="72">
        <f ca="1">IFERROR(NOW()-F5,"-")</f>
        <v>0.4252219907430117</v>
      </c>
      <c r="H5" s="71">
        <v>45997.339432870373</v>
      </c>
      <c r="I5" s="58" t="str">
        <f>IFERROR(VLOOKUP(D5,DB!A:F,6,0),"")</f>
        <v>SCECO</v>
      </c>
      <c r="J5" s="58" t="str">
        <f>IFERROR(VLOOKUP(D5,DB!A:G,7,0),"")</f>
        <v>Dead</v>
      </c>
      <c r="K5" s="82" t="s">
        <v>39120</v>
      </c>
      <c r="L5" s="58" t="str">
        <f>IFERROR(VLOOKUP(D5,DB!A:I,9,0),"")</f>
        <v>Latis</v>
      </c>
    </row>
    <row r="6" spans="1:12" ht="31.5" customHeight="1">
      <c r="A6" s="96"/>
      <c r="B6" s="18" t="str">
        <f>IFERROR(VLOOKUP(D6,DB!A:K,11,0),"")</f>
        <v/>
      </c>
      <c r="C6" s="18"/>
      <c r="D6" s="58"/>
      <c r="E6" s="18"/>
      <c r="F6" s="97"/>
      <c r="G6" s="98">
        <f ca="1">IFERROR(NOW()-F6,"-")</f>
        <v>45997.780603935185</v>
      </c>
      <c r="H6" s="97"/>
      <c r="I6" s="18" t="str">
        <f>IFERROR(VLOOKUP(D6,DB!A:F,6,0),"")</f>
        <v/>
      </c>
      <c r="J6" s="18" t="str">
        <f>IFERROR(VLOOKUP(D6,DB!A:G,7,0),"")</f>
        <v/>
      </c>
      <c r="K6" s="19"/>
      <c r="L6" s="18" t="str">
        <f>IFERROR(VLOOKUP(D6,DB!A:I,9,0),"")</f>
        <v/>
      </c>
    </row>
    <row r="7" spans="1:12" ht="31.5" customHeight="1">
      <c r="A7" s="96"/>
      <c r="B7" s="18" t="str">
        <f>IFERROR(VLOOKUP(D7,DB!A:K,11,0),"")</f>
        <v/>
      </c>
      <c r="C7" s="18"/>
      <c r="D7" s="58"/>
      <c r="E7" s="18"/>
      <c r="F7" s="97"/>
      <c r="G7" s="98">
        <f ca="1">IFERROR(NOW()-F7,"-")</f>
        <v>45997.780603935185</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45997.780603935185</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45997.780603935185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45997.780603935185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45997.780603935185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45997.780603935185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45997.780603935185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45997.780603935185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45997.780603935185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45997.780603935185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45997.780603935185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45997.780603935185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45997.780603935185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45997.780603935185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45997.780603935185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45997.780603935185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45997.780603935185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45997.780603935185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45997.780603935185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45997.780603935185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45997.780603935185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45997.780603935185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45997.780603935185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45997.780603935185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45997.780603935185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45997.780603935185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45997.780603935185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45997.780603935185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45997.780603935185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45997.780603935185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45997.780603935185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45997.780603935185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45997.780603935185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45997.780603935185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45997.780603935185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45997.780603935185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45997.780603935185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45997.780603935185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45997.780603935185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45997.780603935185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45997.780603935185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45997.780603935185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45997.780603935185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45997.780603935185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45997.780603935185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45997.780603935185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45997.780603935185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45997.780603935185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45997.780603935185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45997.780603935185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45997.780603935185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45997.780603935185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45997.780603935185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45997.780603935185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45997.780603935185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45997.780603935185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45997.780603935185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45997.780603935185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45997.780603935185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45997.780603935185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45997.780603935185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45997.780603935185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45997.780603935185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45997.780603935185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45997.780603935185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45997.780603935185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45997.780603935185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45997.780603935185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45997.780603935185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45997.780603935185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45997.780603935185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45997.780603935185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45997.780603935185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45997.780603935185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45997.780603935185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45997.780603935185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45997.780603935185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45997.780603935185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45997.780603935185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45997.780603935185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45997.780603935185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45997.780603935185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45997.780603935185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45997.780603935185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45997.780603935185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45997.780603935185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45997.780603935185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45997.780603935185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45997.780603935185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45997.780603935185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45997.780603935185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45997.780603935185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45997.780603935185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45997.780603935185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45997.780603935185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45997.780603935185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45997.780603935185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45997.780603935185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45997.780603935185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45997.780603935185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45997.780603935185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45997.780603935185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45997.780603935185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45997.780603935185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45997.780603935185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45997.780603935185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45997.780603935185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45997.780603935185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45997.780603935185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45997.780603935185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45997.780603935185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45997.780603935185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45997.780603935185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45997.780603935185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45997.780603935185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45997.780603935185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45997.780603935185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45997.780603935185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45997.780603935185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45997.780603935185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45997.780603935185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45997.780603935185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45997.780603935185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45997.780603935185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45997.780603935185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45997.780603935185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45997.780603935185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45997.780603935185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45997.780603935185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45997.780603935185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45997.780603935185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45997.780603935185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45997.780603935185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45997.780603935185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45997.780603935185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45997.780603935185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45997.780603935185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45997.780603935185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45997.780603935185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45997.780603935185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45997.780603935185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45997.780603935185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45997.780603935185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45997.780603935185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45997.780603935185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45997.780603935185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45997.780603935185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45997.780603935185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45997.780603935185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45997.780603935185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45997.780603935185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45997.780603935185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45997.780604050924</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45997.780604050924</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45997.780604050924</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45997.780604050924</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45997.780604050924</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45997.780604050924</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45997.780604050924</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45997.780604050924</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45997.780603935185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45997.780603935185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45997.780603935185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45997.780603935185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45997.780603935185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45997.780603935185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45997.780603935185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45997.780603935185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45997.780603935185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45997.780603935185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45997.780603935185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45997.780603935185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45997.780603935185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45997.780603935185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45997.780603935185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45997.780603935185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45997.780603935185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45997.780603935185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45997.780603935185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45997.780603935185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45997.780603935185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45997.780603935185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45997.780603935185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45997.780603935185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45997.780603935185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45997.780603935185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45997.780603935185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45997.780603935185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45997.780603935185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45997.780603935185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45997.780603935185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45997.780603935185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45997.780603935185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45997.780603935185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45997.780603935185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45997.780603935185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45997.780603935185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45997.780603935185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45997.780603935185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45997.780603935185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45997.780603935185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45997.780603935185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45997.780603935185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45997.780603935185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45997.780603935185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45997.780603935185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45997.780603935185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45997.780603935185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45997.780603935185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45997.780603935185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45997.780603935185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45997.780603935185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45997.780603935185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45997.780603935185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45997.780603935185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45997.780603935185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45997.780603935185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45997.780603935185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45997.780603935185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45997.780603935185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45997.780603935185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45997.780603935185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45997.780603935185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45997.780603935185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45997.780603935185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45997.780603935185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45997.780603935185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45997.780603935185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45997.780603935185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45997.780603935185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45997.780603935185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45997.780603935185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45997.780603935185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45997.780603935185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45997.780603935185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45997.780603935185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45997.780603935185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45997.780603935185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45997.780603935185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45997.780603935185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45997.780603935185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45997.780603935185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45997.780603935185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45997.780603935185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45997.780603935185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45997.780603935185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45997.780603935185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45997.780603935185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45997.780603935185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45997.780603935185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45997.780603935185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45997.780603935185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45997.780603935185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45997.780603935185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45997.780603935185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45997.780603935185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45997.780603935185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45997.780603935185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45997.780603935185</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45997.780603935185</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45997.780603935185</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45997.780603935185</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45997.780603935185</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45997.780603935185</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45997.780603935185</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45997.780603935185</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45997.780603935185</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45997.780603935185</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45997.780603935185</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58"/>
      <c r="E2" s="18"/>
      <c r="F2" s="20"/>
      <c r="G2" s="21">
        <f t="shared" ref="G2:G12" ca="1" si="0">IFERROR(NOW()-F2,"-")</f>
        <v>45997.780604050924</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45997.780604050924</v>
      </c>
      <c r="H3" s="22"/>
      <c r="I3" s="19" t="str">
        <f>IFERROR(VLOOKUP(D3,DB!A:F,6,0),"")</f>
        <v/>
      </c>
      <c r="J3" s="18" t="str">
        <f>IFERROR(VLOOKUP(D3,DB!A:G,7,0),"")</f>
        <v/>
      </c>
      <c r="K3" s="42"/>
      <c r="L3" s="23" t="str">
        <f>IFERROR(VLOOKUP(D3,DB!A:I,9,0),"")</f>
        <v/>
      </c>
    </row>
    <row r="4" spans="1:13" ht="15" customHeight="1">
      <c r="A4" s="19"/>
      <c r="B4" s="58" t="str">
        <f>IFERROR(VLOOKUP(D4,DB!A:K,11,0),"")</f>
        <v/>
      </c>
      <c r="C4" s="18"/>
      <c r="D4" s="156"/>
      <c r="E4" s="18"/>
      <c r="F4" s="20"/>
      <c r="G4" s="21">
        <f t="shared" ca="1" si="0"/>
        <v>45997.780604050924</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45997.780604050924</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45997.780604050924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45997.780604050924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45997.780604050924</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45997.780604050924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45997.780604050924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45997.780604050924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45997.780604050924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45997.780604050924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45997.780604050924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45997.780604050924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45997.780604050924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45997.780604050924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45997.780604050924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45997.780604050924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45997.780604050924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45997.780604050924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45997.780604050924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45997.780604050924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45997.780604050924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45997.780604050924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45997.780604050924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45997.780604050924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45997.780604050924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45997.780604050924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45997.780604050924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45997.780604050924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45997.780604050924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45997.780604050924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45997.780604050924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45997.780604050924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45997.780604050924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45997.780604050924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45997.780604050924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45997.780604050924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45997.780604050924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45997.780604050924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45997.780604050924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45997.780604050924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45997.780604050924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45997.780604050924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45997.780604050924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45997.780604050924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45997.780604050924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45997.780604050924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45997.780604050924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45997.780604050924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45997.780604050924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45997.780604050924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45997.780604050924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45997.780604050924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45997.780604050924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45997.780604050924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45997.780604050924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45997.780604050924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45997.780604050924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45997.780604050924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45997.780604050924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45997.780604050924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45997.780604050924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45997.780604050924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45997.780604050924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45997.780604050924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45997.780604050924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45997.780604050924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45997.780604050924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45997.780604050924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45997.780604050924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45997.780604050924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45997.780604050924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45997.780604050924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45997.780604050924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45997.780604050924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45997.780604050924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45997.780604050924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45997.780604050924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45997.780604050924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45997.780604050924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45997.780604050924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45997.780604050924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45997.780604050924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45997.780604050924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45997.780604050924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45997.780604050924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45997.780604050924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45997.780604050924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45997.780604050924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45997.780604050924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45997.780604050924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45997.780604050924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45997.780604050924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45997.780604050924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45997.780604050924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45997.780604050924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45997.780604050924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45997.780604050924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45997.780604050924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45997.780604050924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45997.780604050924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45997.780604050924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45997.780604050924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45997.780604050924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45997.780604050924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45997.780604050924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45997.780604050924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45997.780604050924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45997.780604050924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45997.780604050924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45997.780604050924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45997.780604050924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45997.780604050924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45997.780604050924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45997.780604050924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45997.780604050924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45997.780604050924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45997.780604050924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45997.780604050924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45997.780604050924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45997.780604050924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45997.780604050924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45997.780604050924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45997.780604050924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45997.780604050924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45997.780604050924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45997.780604050924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45997.780604050924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45997.780604050924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45997.780604050924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45997.780604050924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45997.780604050924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45997.780604050924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45997.780604050924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45997.780604050924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45997.780604050924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45997.780604050924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45997.780604050924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45997.780604050924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45997.780604050924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45997.780604050924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45997.780604050924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45997.780604050924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45997.780604050924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45997.780604050924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45997.780604050924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45997.780604050924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45997.780604050924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45997.780604050924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45997.780604050924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45997.780604050924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45997.780604050924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45997.780604050924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45997.780604050924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45997.780604050924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45997.780604050924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45997.780604050924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45997.780604050924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45997.780604050924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45997.780604050924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45997.780604050924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45997.780604050924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45997.780604050924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45997.780604050924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45997.780604050924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45997.780604050924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45997.780604050924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45997.780604050924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45997.780604050924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45997.780604050924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45997.780604050924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45997.780604050924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45997.780604050924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45997.780604050924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45997.780604050924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45997.780604050924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45997.780604050924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45997.780604050924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45997.780604050924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45997.780604050924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45997.780604050924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45997.780604050924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45997.780604050924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45997.780604050924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45997.780604050924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45997.780604050924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45997.780604050924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45997.780604050924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45997.780604050924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45997.780604050924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45997.780604050924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45997.780604050924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45997.780604050924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45997.780604050924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45997.780604050924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45997.780604050924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45997.780604050924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45997.780604050924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45997.780604050924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45997.780604050924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45997.780604050924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45997.780604050924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45997.780604050924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45997.780604050924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45997.780604050924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45997.780604050924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45997.780604050924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45997.780604050924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45997.780604050924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45997.780604050924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45997.780604050924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45997.780604050924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45997.780604050924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45997.780604050924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45997.780604050924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45997.780604050924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45997.780604050924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45997.780604050924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45997.780604050924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45997.780604050924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45997.780604050924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45997.780604050924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45997.780604050924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45997.780604050924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45997.780604050924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45997.780604050924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45997.780604050924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45997.780604050924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45997.780604050924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45997.780604050924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45997.780604050924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45997.780604050924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45997.780604050924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45997.780604050924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45997.780604050924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45997.780604050924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45997.780604050924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45997.780604050924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45997.780604050924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45997.780604050924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45997.780604050924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45997.780604050924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45997.780604050924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45997.780604050924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45997.780604050924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45997.780604050924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45997.780604050924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45997.780604050924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45997.780604050924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45997.780604050924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45997.780604050924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45997.780604050924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45997.780604050924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45997.780604050924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45997.780604050924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45997.780604050924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45997.780604050924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45997.780604050924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45997.780604050924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45997.780604050924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45997.780604050924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45997.780604050924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45997.780604050924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45997.780604050924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45997.780604050924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45997.780604050924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45997.780604050924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45997.780604050924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45997.780604050924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45997.780604050924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45997.780604050924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45997.780604050924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45997.780604050924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45997.780604050924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45997.780604050924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45997.780604050924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45997.780604050924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45997.780604050924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45997.780604050924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45997.780604050924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45997.780604050924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45997.780604050924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45997.780604050924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45997.780604050924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45997.780604050924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45997.780604050924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45997.780604050924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45997.780604050924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45997.780604050924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45997.780604050924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45997.780604050924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45997.780604050924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45997.780604050924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45997.780604050924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45997.780604050924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45997.780604050924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45997.780604050924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45997.780604050924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45997.780604050924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45997.780604050924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45997.780604050924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45997.780604050924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45997.780604050924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45997.780604050924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45997.780604050924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45997.780604050924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45997.780604050924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45997.780604050924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45997.780604050924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45997.780604050924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45997.780604050924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45997.780604050924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45997.780604050924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45997.780604050924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45997.780604050924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45997.780604050924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45997.780604050924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45997.780604050924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45997.780604050924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45997.780604050924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45997.780604050924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45997.780604050924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45997.780604050924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45997.780604050924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45997.780604050924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45997.780604050924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45997.780604050924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45997.780604050924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45997.780604050924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45997.780604050924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45997.780604050924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45997.780604050924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45997.780604050924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45997.780604050924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45997.780604050924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45997.780604050924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45997.780604050924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45997.780604050924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45997.780604050924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45997.780604050924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45997.780604050924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45997.780604050924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45997.780604050924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45997.780604050924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45997.780604050924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45997.780604050924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45997.780604050924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45997.780604050924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45997.780604050924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45997.780604050924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45997.780604050924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45997.780604050924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45997.780604050924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45997.780604050924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45997.780604050924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45997.780604050924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45997.780604050924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45997.780604050924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45997.780604050924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45997.780604050924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45997.780604050924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45997.780604050924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45997.780604050924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45997.780604050924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45997.780604050924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45997.780604050924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45997.780604050924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45997.780604050924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45997.780604050924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45997.780604050924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45997.780604050924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45997.780604050924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45997.780604050924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45997.780604050924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45997.780604050924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45997.780604050924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45997.780604050924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45997.780604050924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45997.780604050924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45997.780604050924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45997.780604050924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45997.780604050924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45997.780604050924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45997.780604050924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45997.780604050924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45997.780604050924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45997.780604050924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45997.780604050924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45997.780604050924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45997.780604050924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45997.780604050924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45997.780604050924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45997.780604050924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45997.780604050924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45997.780604050924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45997.780604050924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45997.780604050924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45997.780604050924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45997.780604050924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45997.780604050924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45997.780604050924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45997.780604050924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45997.780604050924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45997.780604050924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45997.780604050924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45997.780604050924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45997.780604050924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45997.780604050924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45997.780604050924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45997.780604050924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45997.780604050924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45997.780604050924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45997.780604050924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45997.780604050924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45997.780604050924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45997.780604050924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45997.780604050924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45997.780604050924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45997.780604050924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45997.780604050924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45997.780604050924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45997.780604050924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45997.780604050924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45997.780604050924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45997.780604050924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45997.780604050924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45997.780604050924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45997.780604050924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45997.780604050924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45997.780604050924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45997.780604050924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45997.780604050924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45997.780604050924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45997.780604050924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45997.780604050924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45997.780604050924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45997.780604050924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45997.780604050924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45997.780604050924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45997.780604050924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45997.780604050924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45997.780604050924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45997.780604050924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45997.780604050924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45997.780604050924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45997.780604050924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45997.780604050924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45997.780604050924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45997.780604050924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45997.780604050924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45997.780604050924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45997.780604050924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45997.780604050924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45997.780604050924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45997.780604050924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45997.780604050924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45997.780604050924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45997.780604050924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45997.780604050924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45997.780604050924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45997.780604050924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45997.780604050924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45997.780604050924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45997.780604050924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45997.780604050924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45997.780604050924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45997.780604050924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45997.780604050924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45997.780604050924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45997.780604050924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45997.780604050924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45997.780604050924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45997.780604050924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45997.780604050924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45997.780604050924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45997.780604050924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45997.780604050924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45997.780604050924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45997.780604050924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45997.780604050924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45997.780604050924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45997.780604050924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45997.780604050924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45997.780604050924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45997.780604050924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45997.780604050924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45997.780604050924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45997.780604050924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45997.780604050924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45997.780604050924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45997.780604050924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45997.780604050924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45997.780604050924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45997.780604050924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45997.780604050924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45997.780604050924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45997.780604050924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45997.780604050924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45997.780604050924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45997.780604050924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45997.780604050924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45997.780604050924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45997.780604050924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45997.780604050924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45997.780604050924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45997.780604050924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45997.780604050924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45997.780604050924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45997.780604050924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45997.780604050924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45997.780604050924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45997.780604050924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45997.780604050924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45997.780604050924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45997.780604050924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45997.780604050924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45997.780604050924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45997.780604050924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45997.780604050924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45997.780604050924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45997.780604050924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45997.780604050924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45997.780604050924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45997.780604050924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45997.780604050924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45997.780604050924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45997.780604050924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45997.780604050924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45997.780604050924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45997.780604050924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45997.780604050924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45997.780604050924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45997.780604050924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45997.780604050924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45997.780604050924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45997.780604050924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45997.780604050924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45997.780604050924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45997.780604050924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45997.780604050924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45997.780604050924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45997.780604050924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45997.780604050924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45997.780604050924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45997.780604050924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45997.780604050924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45997.780604050924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45997.780604050924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45997.780604050924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45997.780604050924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45997.780604050924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45997.780604050924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45997.780604050924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45997.780604050924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45997.780604050924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45997.780604050924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45997.780604050924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45997.780604050924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45997.780604050924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45997.780604050924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45997.780604050924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45997.780604050924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45997.780604050924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45997.780604050924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45997.780604050924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45997.780604050924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45997.780604050924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45997.780604050924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45997.780604050924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45997.780604050924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45997.780604050924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45997.780604050924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45997.780604050924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45997.780604050924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45997.780604050924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45997.780604050924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45997.780604050924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45997.780604050924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45997.780604050924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45997.780604050924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45997.780604050924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45997.780604050924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45997.780604050924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45997.780604050924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45997.780604050924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45997.780604050924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45997.780604050924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45997.780604050924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45997.780604050924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45997.780604050924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45997.780604050924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45997.780604050924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45997.780604050924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45997.780604050924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45997.780604050924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45997.780604050924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45997.780604050924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45997.780604050924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45997.780604050924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45997.780604050924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45997.780604050924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45997.780604050924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45997.780604050924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45997.780604050924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45997.780604050924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45997.780604050924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45997.780604050924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45997.780604050924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45997.780604050924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45997.780604050924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45997.780604050924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45997.780604050924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45997.780604050924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45997.780604050924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45997.780604050924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45997.780604050924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45997.780604050924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45997.780604050924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45997.780604050924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45997.780604050924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45997.780604050924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45997.780604050924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45997.780604050924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45997.780604050924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45997.780604050924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45997.780604050924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45997.780604050924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45997.780604050924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45997.780604050924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45997.780604050924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45997.780604050924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45997.780604050924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45997.780604050924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45997.780604050924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45997.780604050924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45997.780604050924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45997.780604050924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45997.780604050924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45997.780604050924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45997.780604050924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45997.780604050924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45997.780604050924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45997.780604050924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45997.780604050924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45997.780604050924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45997.780604050924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45997.780604050924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45997.780604050924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45997.780604050924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45997.780604050924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45997.780604050924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45997.780604050924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45997.780604050924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45997.780604050924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45997.780604050924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45997.780604050924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45997.780604050924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45997.780604050924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45997.780604050924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45997.780604050924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45997.780604050924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45997.780604050924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45997.780604050924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45997.780604050924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45997.780604050924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45997.780604050924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45997.780604050924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45997.780604050924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45997.780604050924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45997.780604050924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45997.780604050924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45997.780604050924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45997.780604050924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45997.780604050924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45997.780604050924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45997.780604050924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45997.780604050924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45997.780604050924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45997.780604050924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45997.780604050924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45997.780604050924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45997.780604050924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45997.780604050924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45997.780604050924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45997.780604050924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45997.780604050924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45997.780604050924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45997.780604050924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45997.780604050924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45997.780604050924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45997.780604050924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45997.780604050924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45997.780604050924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45997.780604050924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45997.780604050924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45997.780604050924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45997.780604050924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45997.780604050924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45997.780604050924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45997.780604050924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45997.780604050924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45997.780604050924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45997.780604050924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45997.780604050924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45997.780604050924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45997.780604050924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45997.780604050924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45997.780604050924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45997.780604050924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45997.780604050924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45997.780604050924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45997.780604050924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45997.780604050924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45997.780604050924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45997.780604050924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45997.780604050924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45997.780604050924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45997.780604050924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45997.780604050924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45997.780604050924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45997.780604050924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45997.780604050924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45997.780604050924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45997.780604050924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45997.780604050924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45997.780604050924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45997.780604050924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45997.780604050924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45997.780604050924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45997.780604050924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45997.780604050924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45997.780604050924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45997.780604050924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45997.780604050924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45997.780604050924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45997.780604050924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45997.780604050924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45997.780604050924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45997.780604050924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45997.780604050924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45997.780604050924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45997.780604050924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45997.780604050924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45997.780604050924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45997.780604050924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45997.780604050924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45997.780604050924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45997.780604050924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45997.780604050924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45997.780604050924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45997.780604050924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45997.780604050924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45997.780604050924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45997.780604050924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45997.780604050924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45997.780604050924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45997.780604050924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45997.780604050924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45997.780604050924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45997.780604050924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45997.780604050924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45997.780604050924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45997.780604050924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45997.780604050924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45997.780604050924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45997.780604050924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45997.780604050924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45997.780604050924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45997.780604050924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45997.780604050924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45997.780604050924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45997.780604050924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45997.780604050924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45997.780604050924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45997.780604050924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45997.780604050924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45997.780604050924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45997.780604050924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45997.780604050924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45997.780604050924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45997.780604050924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45997.780604050924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45997.780604050924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45997.780604050924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45997.780604050924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45997.780604050924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45997.780604050924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45997.780604050924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45997.780604050924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45997.780604050924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45997.780604050924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45997.780604050924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45997.780604050924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45997.780604050924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45997.780604050924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45997.780604050924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45997.780604050924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45997.780604050924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45997.780604050924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45997.780604050924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45997.780604050924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45997.780604050924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45997.780604050924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45997.780604050924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45997.780604050924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45997.780604050924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45997.780604050924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45997.780604050924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45997.780604050924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45997.780604050924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45997.780604050924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45997.780604050924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45997.780604050924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45997.780604050924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45997.780604050924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45997.780604050924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45997.780604050924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45997.780604050924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45997.780604050924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45997.780604050924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45997.780604050924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45997.780604050924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45997.780604050924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45997.780604050924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45997.780604050924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45997.780604050924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45997.780604050924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45997.780604050924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45997.780604050924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45997.780604050924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45997.780604050924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45997.780604050924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45997.780604050924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45997.780604050924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45997.780604050924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45997.780604050924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45997.780604050924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45997.780604050924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45997.780604050924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45997.780604050924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45997.780604050924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45997.780604050924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45997.780604050924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45997.780604050924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45997.780604050924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45997.780604050924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45997.780604050924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45997.780604050924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45997.780604050924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45997.780604050924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45997.780604050924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45997.780604050924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45997.780604050924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45997.780604050924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45997.780604050924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45997.780604050924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45997.780604050924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45997.780604050924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45997.780604050924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45997.780604050924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45997.780604050924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45997.780604050924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45997.780604050924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45997.780604050924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45997.780604050924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45997.780604050924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45997.780604050924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45997.780604050924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45997.780604050924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45997.780604050924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45997.780604050924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45997.780604050924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45997.780604050924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45997.780604050924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45997.780604050924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45997.780604050924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45997.780604050924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45997.780604050924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45997.780604050924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45997.780604050924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45997.780604050924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45997.780604050924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45997.780604050924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45997.780604050924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45997.780604050924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45997.780604050924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45997.780604050924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45997.780604050924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45997.780604050924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45997.780604050924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45997.780604050924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45997.780604050924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45997.780604050924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45997.780604050924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45997.780604050924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45997.780604050924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45997.780604050924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45997.780604050924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45997.780604050924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45997.780604050924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45997.780604050924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45997.780604050924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45997.780604050924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45997.780604050924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45997.780604050924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45997.780604050924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45997.780604050924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45997.780604050924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45997.780604050924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45997.780604050924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45997.780604050924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45997.780604050924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45997.780604050924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45997.780604050924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45997.780604050924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45997.780604050924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45997.780604050924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45997.780604050924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45997.780604050924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45997.780604050924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45997.780604050924</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2"/>
  <sheetViews>
    <sheetView tabSelected="1" workbookViewId="0">
      <selection activeCell="E6" sqref="E6"/>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39121</v>
      </c>
      <c r="B2" s="87" t="str">
        <f>IFERROR(VLOOKUP(D2,DB!A:K,11,0),"")</f>
        <v>R4</v>
      </c>
      <c r="C2" s="89">
        <v>1</v>
      </c>
      <c r="D2" s="87" t="s">
        <v>35166</v>
      </c>
      <c r="E2" s="90" t="s">
        <v>39106</v>
      </c>
      <c r="F2" s="91">
        <v>45703.480717592596</v>
      </c>
      <c r="G2" s="92">
        <f ca="1">IFERROR(NOW()-F2,"")</f>
        <v>294.29988645832782</v>
      </c>
      <c r="H2" s="91">
        <v>45703.474768518521</v>
      </c>
      <c r="I2" s="91" t="str">
        <f>IFERROR(VLOOKUP(D2,DB!A:F,6,0),"")</f>
        <v>SCECO</v>
      </c>
      <c r="J2" s="91" t="str">
        <f>IFERROR(VLOOKUP(D2,DB!A:G,7,0),"")</f>
        <v>Dead</v>
      </c>
      <c r="K2" s="93" t="s">
        <v>39122</v>
      </c>
      <c r="L2" s="87" t="str">
        <f>IFERROR(VLOOKUP(D2,DB!A:I,9,0),"")</f>
        <v>Latis</v>
      </c>
    </row>
    <row r="3" spans="1:16" ht="33.75" customHeight="1">
      <c r="A3" s="107" t="s">
        <v>39123</v>
      </c>
      <c r="B3" s="107" t="str">
        <f>IFERROR(VLOOKUP(D3,DB!A:K,11,0),"")</f>
        <v>R4</v>
      </c>
      <c r="C3" s="89">
        <v>2</v>
      </c>
      <c r="D3" s="87" t="s">
        <v>32840</v>
      </c>
      <c r="E3" s="90" t="s">
        <v>39106</v>
      </c>
      <c r="F3" s="91">
        <v>45997.492002314815</v>
      </c>
      <c r="G3" s="92">
        <f t="shared" ref="G3:G62" ca="1" si="0">IFERROR(NOW()-F3,"")</f>
        <v>0.28860173610883066</v>
      </c>
      <c r="H3" s="91">
        <v>45997.474282407406</v>
      </c>
      <c r="I3" s="107" t="str">
        <f>IFERROR(VLOOKUP(D3,DB!A:F,6,0),"")</f>
        <v>SCECO</v>
      </c>
      <c r="J3" s="107" t="str">
        <f>IFERROR(VLOOKUP(D3,DB!A:G,7,0),"")</f>
        <v>Dead</v>
      </c>
      <c r="K3" s="93" t="s">
        <v>39124</v>
      </c>
      <c r="L3" s="87" t="str">
        <f>IFERROR(VLOOKUP(D3,DB!A:I,9,0),"")</f>
        <v>Latis</v>
      </c>
    </row>
    <row r="4" spans="1:16" ht="15" customHeight="1">
      <c r="A4" s="107" t="s">
        <v>39125</v>
      </c>
      <c r="B4" s="107" t="str">
        <f>IFERROR(VLOOKUP(D4,DB!A:K,11,0),"")</f>
        <v>R4</v>
      </c>
      <c r="C4" s="89">
        <v>2</v>
      </c>
      <c r="D4" s="87" t="s">
        <v>30656</v>
      </c>
      <c r="E4" s="90" t="s">
        <v>39111</v>
      </c>
      <c r="F4" s="91">
        <v>45997.533333333333</v>
      </c>
      <c r="G4" s="92">
        <f t="shared" ca="1" si="0"/>
        <v>0.2472707175911637</v>
      </c>
      <c r="H4" s="91">
        <v>45997.522280092591</v>
      </c>
      <c r="I4" s="107" t="str">
        <f>IFERROR(VLOOKUP(D4,DB!A:F,6,0),"")</f>
        <v>Generator-SG</v>
      </c>
      <c r="J4" s="107" t="str">
        <f>IFERROR(VLOOKUP(D4,DB!A:G,7,0),"")</f>
        <v>Good</v>
      </c>
      <c r="K4" s="93" t="s">
        <v>39126</v>
      </c>
      <c r="L4" s="87" t="str">
        <f>IFERROR(VLOOKUP(D4,DB!A:I,9,0),"")</f>
        <v>Latis</v>
      </c>
    </row>
    <row r="5" spans="1:16" ht="15" customHeight="1">
      <c r="A5" s="157" t="s">
        <v>39127</v>
      </c>
      <c r="B5" s="107" t="str">
        <f>IFERROR(VLOOKUP(D5,DB!A:K,11,0),"")</f>
        <v>R4</v>
      </c>
      <c r="C5" s="89">
        <v>1</v>
      </c>
      <c r="D5" s="87" t="s">
        <v>28711</v>
      </c>
      <c r="E5" s="90" t="s">
        <v>39106</v>
      </c>
      <c r="F5" s="91">
        <v>45997.738715277781</v>
      </c>
      <c r="G5" s="92">
        <f t="shared" ca="1" si="0"/>
        <v>4.1888773143000435E-2</v>
      </c>
      <c r="H5" s="91">
        <v>45997.732708333337</v>
      </c>
      <c r="I5" s="107" t="str">
        <f>IFERROR(VLOOKUP(D5,DB!A:F,6,0),"")</f>
        <v>SCECO</v>
      </c>
      <c r="J5" s="107" t="str">
        <f>IFERROR(VLOOKUP(D5,DB!A:G,7,0),"")</f>
        <v>Vandalized</v>
      </c>
      <c r="K5" s="93" t="s">
        <v>39128</v>
      </c>
      <c r="L5" s="87" t="str">
        <f>IFERROR(VLOOKUP(D5,DB!A:I,9,0),"")</f>
        <v>Latis</v>
      </c>
    </row>
    <row r="6" spans="1:16" ht="15" customHeight="1">
      <c r="A6" s="107"/>
      <c r="B6" s="107" t="str">
        <f>IFERROR(VLOOKUP(D6,DB!A:K,11,0),"")</f>
        <v>R4</v>
      </c>
      <c r="C6" s="89"/>
      <c r="D6" s="87" t="s">
        <v>34028</v>
      </c>
      <c r="E6" s="90" t="s">
        <v>39106</v>
      </c>
      <c r="F6" s="91"/>
      <c r="G6" s="92">
        <f t="shared" ca="1" si="0"/>
        <v>45997.780604050924</v>
      </c>
      <c r="H6" s="91"/>
      <c r="I6" s="107" t="str">
        <f>IFERROR(VLOOKUP(D6,DB!A:F,6,0),"")</f>
        <v>SCECO</v>
      </c>
      <c r="J6" s="107" t="str">
        <f>IFERROR(VLOOKUP(D6,DB!A:G,7,0),"")</f>
        <v>Vandalized</v>
      </c>
      <c r="K6" s="93"/>
      <c r="L6" s="87" t="str">
        <f>IFERROR(VLOOKUP(D6,DB!A:I,9,0),"")</f>
        <v>Latis</v>
      </c>
    </row>
    <row r="7" spans="1:16" ht="15" customHeight="1">
      <c r="A7" s="107"/>
      <c r="B7" s="107" t="str">
        <f>IFERROR(VLOOKUP(D7,DB!A:K,11,0),"")</f>
        <v/>
      </c>
      <c r="C7" s="89"/>
      <c r="D7" s="87"/>
      <c r="E7" s="90"/>
      <c r="F7" s="91"/>
      <c r="G7" s="92">
        <f t="shared" ca="1" si="0"/>
        <v>45997.780604050924</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45997.780604050924</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45997.780604050924</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45997.780604050924</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45997.780604050924</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45997.780604050924</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45997.780604050924</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45997.780604050924</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45997.780604050924</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45997.780604050924</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45997.780604050924</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45997.780604050924</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45997.780604050924</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45997.780604050924</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45997.780604050924</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45997.780604050924</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45997.780604050924</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45997.780604050924</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45997.780604050924</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45997.780604050924</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45997.780604050924</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45997.780604050924</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45997.780604050924</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45997.780604050924</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45997.780604050924</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45997.780604050924</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45997.780604050924</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45997.780604050924</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45997.780604050924</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45997.780604050924</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45997.780604050924</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45997.780604050924</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45997.780604050924</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45997.780604050924</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45997.780604050924</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45997.780604050924</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45997.780604050924</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45997.780604050924</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45997.780604050924</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45997.780604050924</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45997.780604050924</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45997.780604050924</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45997.780604050924</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45997.780604050924</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45997.780604050924</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45997.780604050924</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45997.780604050924</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45997.780604050924</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45997.780604050924</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45997.780604050924</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0"/>
        <v>45997.780604050924</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0"/>
        <v>45997.780604050924</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0"/>
        <v>45997.780604050924</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0"/>
        <v>45997.780604050924</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0"/>
        <v>45997.780604050924</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0"/>
        <v>45997.780604050924</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ref="G63:G126" ca="1" si="1">IFERROR(NOW()-F63,"")</f>
        <v>45997.780604050924</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45997.780604050924</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45997.780604050924</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45997.780604050924</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45997.780604050924</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45997.780604050924</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45997.780604050924</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45997.780604050924</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45997.780604050924</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45997.780604050924</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45997.780604050924</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45997.780604050924</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45997.780604050924</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45997.780604050924</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45997.780604050924</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45997.780604050924</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45997.780604050924</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45997.780604050924</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45997.780604050924</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45997.780604050924</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45997.780604050924</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45997.780604050924</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45997.780604050924</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45997.780604050924</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45997.780604050924</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45997.780604050924</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45997.780604050924</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45997.780604050924</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45997.780604050924</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45997.780604050924</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45997.780604050924</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45997.780604050924</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45997.780604050924</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45997.780604050924</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45997.780604050924</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45997.780604050924</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45997.780604050924</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45997.780604050924</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45997.780604050924</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45997.780604050924</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45997.780604050924</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45997.780604050924</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45997.780604050924</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45997.780604050924</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45997.780604050924</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45997.780604050924</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45997.780604050924</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45997.780604050924</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45997.780604050924</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45997.780604050924</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45997.780604050924</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45997.780604050924</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45997.780604050924</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45997.780604050924</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45997.780604050924</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45997.780604050924</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45997.780604050924</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45997.780604050924</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1"/>
        <v>45997.780604050924</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1"/>
        <v>45997.780604050924</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1"/>
        <v>45997.780604050924</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1"/>
        <v>45997.780604050924</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1"/>
        <v>45997.780604050924</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1"/>
        <v>45997.780604050924</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ref="G127:G172" ca="1" si="2">IFERROR(NOW()-F127,"")</f>
        <v>45997.780604050924</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45997.780604050924</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45997.780604050924</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45997.780604050924</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45997.780604050924</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45997.780604050924</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45997.780604050924</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45997.780604050924</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45997.780604050924</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45997.780604050924</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45997.780604050924</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45997.780604050924</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45997.780604050924</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45997.780604050924</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45997.780604050924</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45997.780604050924</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45997.780604050924</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45997.780604050924</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45997.780604050924</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45997.780604050924</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45997.780604050924</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45997.780604050924</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45997.780604050924</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45997.780604050924</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45997.780604050924</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45997.780604050924</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45997.780604050924</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45997.780604050924</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45997.780604050924</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45997.780604050924</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45997.780604050924</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45997.780604050924</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45997.780604050924</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45997.780604050924</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45997.780604050924</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45997.780604050924</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45997.780604050924</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45997.780604050924</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45997.780604050924</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45997.780604050924</v>
      </c>
      <c r="H166" s="91"/>
      <c r="I166" s="107" t="str">
        <f>IFERROR(VLOOKUP(D166,DB!A:F,6,0),"")</f>
        <v/>
      </c>
      <c r="J166" s="107" t="str">
        <f>IFERROR(VLOOKUP(D166,DB!A:G,7,0),"")</f>
        <v/>
      </c>
      <c r="K166" s="93"/>
      <c r="L166" s="87" t="str">
        <f>IFERROR(VLOOKUP(D166,DB!A:I,9,0),"")</f>
        <v/>
      </c>
    </row>
    <row r="167" spans="1:12" ht="15" customHeight="1">
      <c r="A167" s="107"/>
      <c r="B167" s="107" t="str">
        <f>IFERROR(VLOOKUP(D167,DB!A:K,11,0),"")</f>
        <v/>
      </c>
      <c r="C167" s="89"/>
      <c r="D167" s="87"/>
      <c r="E167" s="90"/>
      <c r="F167" s="91"/>
      <c r="G167" s="92">
        <f t="shared" ca="1" si="2"/>
        <v>45997.780604050924</v>
      </c>
      <c r="H167" s="91"/>
      <c r="I167" s="107" t="str">
        <f>IFERROR(VLOOKUP(D167,DB!A:F,6,0),"")</f>
        <v/>
      </c>
      <c r="J167" s="107" t="str">
        <f>IFERROR(VLOOKUP(D167,DB!A:G,7,0),"")</f>
        <v/>
      </c>
      <c r="K167" s="93"/>
      <c r="L167" s="87" t="str">
        <f>IFERROR(VLOOKUP(D167,DB!A:I,9,0),"")</f>
        <v/>
      </c>
    </row>
    <row r="168" spans="1:12" ht="15" customHeight="1">
      <c r="A168" s="107"/>
      <c r="B168" s="107" t="str">
        <f>IFERROR(VLOOKUP(D168,DB!A:K,11,0),"")</f>
        <v/>
      </c>
      <c r="C168" s="89"/>
      <c r="D168" s="87"/>
      <c r="E168" s="90"/>
      <c r="F168" s="91"/>
      <c r="G168" s="92">
        <f t="shared" ca="1" si="2"/>
        <v>45997.780604050924</v>
      </c>
      <c r="H168" s="91"/>
      <c r="I168" s="107" t="str">
        <f>IFERROR(VLOOKUP(D168,DB!A:F,6,0),"")</f>
        <v/>
      </c>
      <c r="J168" s="107" t="str">
        <f>IFERROR(VLOOKUP(D168,DB!A:G,7,0),"")</f>
        <v/>
      </c>
      <c r="K168" s="93"/>
      <c r="L168" s="87" t="str">
        <f>IFERROR(VLOOKUP(D168,DB!A:I,9,0),"")</f>
        <v/>
      </c>
    </row>
    <row r="169" spans="1:12" ht="15" customHeight="1">
      <c r="A169" s="107"/>
      <c r="B169" s="107" t="str">
        <f>IFERROR(VLOOKUP(D169,DB!A:K,11,0),"")</f>
        <v/>
      </c>
      <c r="C169" s="89"/>
      <c r="D169" s="87"/>
      <c r="E169" s="90"/>
      <c r="F169" s="91"/>
      <c r="G169" s="92">
        <f t="shared" ca="1" si="2"/>
        <v>45997.780604050924</v>
      </c>
      <c r="H169" s="91"/>
      <c r="I169" s="107" t="str">
        <f>IFERROR(VLOOKUP(D169,DB!A:F,6,0),"")</f>
        <v/>
      </c>
      <c r="J169" s="107" t="str">
        <f>IFERROR(VLOOKUP(D169,DB!A:G,7,0),"")</f>
        <v/>
      </c>
      <c r="K169" s="93"/>
      <c r="L169" s="87" t="str">
        <f>IFERROR(VLOOKUP(D169,DB!A:I,9,0),"")</f>
        <v/>
      </c>
    </row>
    <row r="170" spans="1:12" ht="15" customHeight="1">
      <c r="A170" s="107"/>
      <c r="B170" s="107" t="str">
        <f>IFERROR(VLOOKUP(D170,DB!A:K,11,0),"")</f>
        <v/>
      </c>
      <c r="C170" s="89"/>
      <c r="D170" s="87"/>
      <c r="E170" s="90"/>
      <c r="F170" s="91"/>
      <c r="G170" s="92">
        <f t="shared" ca="1" si="2"/>
        <v>45997.780604050924</v>
      </c>
      <c r="H170" s="91"/>
      <c r="I170" s="107" t="str">
        <f>IFERROR(VLOOKUP(D170,DB!A:F,6,0),"")</f>
        <v/>
      </c>
      <c r="J170" s="107" t="str">
        <f>IFERROR(VLOOKUP(D170,DB!A:G,7,0),"")</f>
        <v/>
      </c>
      <c r="K170" s="93"/>
      <c r="L170" s="87" t="str">
        <f>IFERROR(VLOOKUP(D170,DB!A:I,9,0),"")</f>
        <v/>
      </c>
    </row>
    <row r="171" spans="1:12" ht="15" customHeight="1">
      <c r="A171" s="107"/>
      <c r="B171" s="107" t="str">
        <f>IFERROR(VLOOKUP(D171,DB!A:K,11,0),"")</f>
        <v/>
      </c>
      <c r="C171" s="89"/>
      <c r="D171" s="87"/>
      <c r="E171" s="90"/>
      <c r="F171" s="91"/>
      <c r="G171" s="92">
        <f t="shared" ca="1" si="2"/>
        <v>45997.780604050924</v>
      </c>
      <c r="H171" s="91"/>
      <c r="I171" s="107" t="str">
        <f>IFERROR(VLOOKUP(D171,DB!A:F,6,0),"")</f>
        <v/>
      </c>
      <c r="J171" s="107" t="str">
        <f>IFERROR(VLOOKUP(D171,DB!A:G,7,0),"")</f>
        <v/>
      </c>
      <c r="K171" s="93"/>
      <c r="L171" s="87" t="str">
        <f>IFERROR(VLOOKUP(D171,DB!A:I,9,0),"")</f>
        <v/>
      </c>
    </row>
    <row r="172" spans="1:12" ht="15" customHeight="1">
      <c r="A172" s="107"/>
      <c r="B172" s="107" t="str">
        <f>IFERROR(VLOOKUP(D172,DB!A:K,11,0),"")</f>
        <v/>
      </c>
      <c r="C172" s="89"/>
      <c r="D172" s="87"/>
      <c r="E172" s="90"/>
      <c r="F172" s="91"/>
      <c r="G172" s="92">
        <f t="shared" ca="1" si="2"/>
        <v>45997.780604050924</v>
      </c>
      <c r="H172" s="91"/>
      <c r="I172" s="107" t="str">
        <f>IFERROR(VLOOKUP(D172,DB!A:F,6,0),"")</f>
        <v/>
      </c>
      <c r="J172" s="107" t="str">
        <f>IFERROR(VLOOKUP(D172,DB!A:G,7,0),"")</f>
        <v/>
      </c>
      <c r="K172" s="93"/>
      <c r="L172" s="87" t="str">
        <f>IFERROR(VLOOKUP(D172,DB!A:I,9,0),"")</f>
        <v/>
      </c>
    </row>
  </sheetData>
  <dataValidations count="2">
    <dataValidation allowBlank="1" showInputMessage="1" showErrorMessage="1" sqref="E1" xr:uid="{A4F81451-56CC-4543-9497-104C4E44EE4B}"/>
    <dataValidation type="list" allowBlank="1" showInputMessage="1" showErrorMessage="1" sqref="E2:E17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5"/>
  <sheetViews>
    <sheetView workbookViewId="0">
      <selection activeCell="D6" sqref="D6"/>
    </sheetView>
  </sheetViews>
  <sheetFormatPr defaultColWidth="11.19921875" defaultRowHeight="15"/>
  <cols>
    <col min="1" max="1" width="18.0976562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105.9485438657357</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39111</v>
      </c>
      <c r="F3" s="38">
        <v>45926.188877314817</v>
      </c>
      <c r="G3" s="102">
        <f t="shared" ref="G3" ca="1" si="0">IFERROR(NOW()-F3,"")</f>
        <v>71.591726736107375</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39111</v>
      </c>
      <c r="F4" s="104">
        <v>45948.661111111112</v>
      </c>
      <c r="G4" s="105">
        <f t="shared" ref="G4" ca="1" si="1">IFERROR(NOW()-F4,"")</f>
        <v>49.119492939811607</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16.407305439810443</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0.6731156249952619</v>
      </c>
      <c r="H6" s="38">
        <v>45997.093599537038</v>
      </c>
      <c r="I6" s="37" t="str">
        <f>IFERROR(VLOOKUP(D6,DB!A:F,6,0),"")</f>
        <v>SCECO</v>
      </c>
      <c r="J6" s="37" t="str">
        <f>IFERROR(VLOOKUP(D6,DB!A:G,7,0),"")</f>
        <v>In progress</v>
      </c>
      <c r="K6" s="37" t="s">
        <v>39138</v>
      </c>
      <c r="L6" s="37" t="str">
        <f>IFERROR(VLOOKUP(D6,DB!A:I,9,0),"")</f>
        <v>Latis</v>
      </c>
    </row>
    <row r="7" spans="1:13">
      <c r="A7" s="37"/>
      <c r="B7" s="37" t="str">
        <f>IFERROR(VLOOKUP(D7,DB!A:K,11,0),"")</f>
        <v/>
      </c>
      <c r="C7" s="37"/>
      <c r="D7" s="37"/>
      <c r="E7" s="37"/>
      <c r="F7" s="38"/>
      <c r="G7" s="131">
        <f t="shared" ref="G7:G35" ca="1" si="3">IFERROR(NOW()-F7,"")</f>
        <v>45997.780604050924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1">
        <f t="shared" ca="1" si="3"/>
        <v>45997.780604050924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45997.780604050924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45997.780604050924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1">
        <f t="shared" ca="1" si="3"/>
        <v>45997.780604050924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45997.780604050924</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t="shared" ca="1" si="3"/>
        <v>45997.780604050924</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45997.780604050924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45997.780604050924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45997.780604050924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45997.780604050924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45997.780604050924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45997.780604050924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45997.780604050924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45997.780604050924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45997.780604050924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45997.780604050924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45997.780604050924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45997.780604050924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45997.780604050924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45997.780604050924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45997.780604050924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45997.780604050924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45997.780604050924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45997.780604050924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t="shared" ca="1" si="3"/>
        <v>45997.780604050924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t="shared" ca="1" si="3"/>
        <v>45997.780604050924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t="shared" ca="1" si="3"/>
        <v>45997.780604050924</v>
      </c>
      <c r="H34" s="38"/>
      <c r="I34" s="37" t="str">
        <f>IFERROR(VLOOKUP(D34,DB!A:F,6,0),"")</f>
        <v/>
      </c>
      <c r="J34" s="37" t="str">
        <f>IFERROR(VLOOKUP(D34,DB!A:G,7,0),"")</f>
        <v/>
      </c>
      <c r="K34" s="37"/>
      <c r="L34" s="37" t="str">
        <f>IFERROR(VLOOKUP(D34,DB!A:I,9,0),"")</f>
        <v/>
      </c>
    </row>
    <row r="35" spans="1:12">
      <c r="A35" s="146"/>
      <c r="B35" s="146" t="str">
        <f>IFERROR(VLOOKUP(D35,DB!A:K,11,0),"")</f>
        <v/>
      </c>
      <c r="C35" s="146"/>
      <c r="D35" s="146"/>
      <c r="E35" s="146"/>
      <c r="F35" s="147"/>
      <c r="G35" s="148">
        <f t="shared" ca="1" si="3"/>
        <v>45997.780604050924</v>
      </c>
      <c r="H35" s="147"/>
      <c r="I35" s="146" t="str">
        <f>IFERROR(VLOOKUP(D35,DB!A:F,6,0),"")</f>
        <v/>
      </c>
      <c r="J35" s="146" t="str">
        <f>IFERROR(VLOOKUP(D35,DB!A:G,7,0),"")</f>
        <v/>
      </c>
      <c r="K35" s="146"/>
      <c r="L35" s="146" t="str">
        <f>IFERROR(VLOOKUP(D35,DB!A:I,9,0),"")</f>
        <v/>
      </c>
    </row>
  </sheetData>
  <dataValidations count="2">
    <dataValidation allowBlank="1" showInputMessage="1" showErrorMessage="1" sqref="E1" xr:uid="{920C6338-E771-4DAE-8C89-92A9093EA4DE}"/>
    <dataValidation type="list" allowBlank="1" showInputMessage="1" showErrorMessage="1" sqref="E2:E3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7"/>
  <sheetViews>
    <sheetView workbookViewId="0">
      <selection activeCell="A2" sqref="A2:X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39139</v>
      </c>
      <c r="B2" s="115" t="str">
        <f>IFERROR(VLOOKUP(D2,DB!A:K,11,0),"")</f>
        <v>R6</v>
      </c>
      <c r="C2" s="116">
        <v>1</v>
      </c>
      <c r="D2" s="115" t="s">
        <v>39071</v>
      </c>
      <c r="E2" s="138" t="s">
        <v>39106</v>
      </c>
      <c r="F2" s="117">
        <v>45997.752314814818</v>
      </c>
      <c r="G2" s="72">
        <f t="shared" ref="G2:G41" ca="1" si="0">IFERROR(NOW()-F2,"-")</f>
        <v>2.8289236106502358E-2</v>
      </c>
      <c r="H2" s="117">
        <v>45997.752314814818</v>
      </c>
      <c r="I2" s="115" t="str">
        <f>IFERROR(VLOOKUP(D2,DB!A:F,6,0),"")</f>
        <v>Generator-SG</v>
      </c>
      <c r="J2" s="115" t="str">
        <f>IFERROR(VLOOKUP(D2,DB!A:G,7,0),"")</f>
        <v>&lt;No BB&gt;</v>
      </c>
      <c r="K2" s="118" t="s">
        <v>39140</v>
      </c>
      <c r="L2" s="133" t="str">
        <f>IFERROR(VLOOKUP(D2,DB!A:I,9,0),"")</f>
        <v>Latis</v>
      </c>
    </row>
    <row r="3" spans="1:16382" ht="31.5" customHeight="1">
      <c r="A3" s="114" t="s">
        <v>39141</v>
      </c>
      <c r="B3" s="115" t="str">
        <f>IFERROR(VLOOKUP(D3,DB!A:K,11,0),"")</f>
        <v>R6</v>
      </c>
      <c r="C3" s="116">
        <v>2</v>
      </c>
      <c r="D3" s="115" t="s">
        <v>29513</v>
      </c>
      <c r="E3" s="138" t="s">
        <v>39106</v>
      </c>
      <c r="F3" s="117">
        <v>45997.758738425924</v>
      </c>
      <c r="G3" s="72">
        <f t="shared" ca="1" si="0"/>
        <v>2.1865624999918509E-2</v>
      </c>
      <c r="H3" s="117">
        <v>45997.758738425924</v>
      </c>
      <c r="I3" s="115" t="str">
        <f>IFERROR(VLOOKUP(D3,DB!A:F,6,0),"")</f>
        <v>SCECO</v>
      </c>
      <c r="J3" s="115" t="str">
        <f>IFERROR(VLOOKUP(D3,DB!A:G,7,0),"")</f>
        <v>Dead</v>
      </c>
      <c r="K3" s="118" t="s">
        <v>39142</v>
      </c>
      <c r="L3" s="133" t="str">
        <f>IFERROR(VLOOKUP(D3,DB!A:I,9,0),"")</f>
        <v>Latis</v>
      </c>
    </row>
    <row r="4" spans="1:16382" ht="31.5" customHeight="1">
      <c r="A4" s="114"/>
      <c r="B4" s="115" t="str">
        <f>IFERROR(VLOOKUP(D4,DB!A:K,11,0),"")</f>
        <v/>
      </c>
      <c r="C4" s="116"/>
      <c r="D4" s="115"/>
      <c r="E4" s="138"/>
      <c r="F4" s="117"/>
      <c r="G4" s="72">
        <f t="shared" ca="1" si="0"/>
        <v>45997.780604050924</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45997.780604050924</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45997.780604050924</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45997.780604050924</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45997.780604050924</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45997.780604050924</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45997.780604050924</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45997.780604050924</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45997.780604050924</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45997.780604050924</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45997.780604050924</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45997.780604050924</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45997.780604050924</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45997.780604050924</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45997.780604050924</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45997.780604050924</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45997.780604050924</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45997.780604050924</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45997.780604050924</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45997.780604050924</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45997.780604050924</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45997.780604050924</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45997.780604050924</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45997.780604050924</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45997.780604050924</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45997.780604050924</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45997.780604050924</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45997.780604050924</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45997.780604050924</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45997.780604050924</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45997.780604050924</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45997.780604050924</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0"/>
        <v>45997.780604050924</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0"/>
        <v>45997.780604050924</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0"/>
        <v>45997.780604050924</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0"/>
        <v>45997.780604050924</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0"/>
        <v>45997.780604050924</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0"/>
        <v>45997.780604050924</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ref="G42:G105" ca="1" si="1">IFERROR(NOW()-F42,"-")</f>
        <v>45997.780604050924</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45997.780604050924</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45997.780604050924</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45997.780604050924</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45997.780604050924</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45997.780604050924</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45997.780604050924</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45997.780604050924</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45997.780604050924</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45997.780604050924</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45997.780604050924</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45997.780604050924</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45997.780604050924</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45997.780604050924</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45997.780604050924</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45997.780604050924</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45997.780604050924</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45997.780604050924</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45997.780604050924</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45997.780604050924</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45997.780604050924</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45997.780604050924</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45997.780604050924</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45997.780604050924</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45997.780604050924</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45997.780604050924</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45997.780604050924</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45997.780604050924</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45997.780604050924</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45997.780604050924</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45997.780604050924</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45997.780604050924</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45997.780604050924</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45997.780604050924</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45997.780604050924</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45997.780604050924</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45997.780604050924</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45997.780604050924</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45997.780604050924</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45997.780604050924</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45997.780604050924</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45997.780604050924</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45997.780604050924</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45997.780604050924</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45997.780604050924</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45997.780604050924</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45997.780604050924</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45997.780604050924</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45997.780604050924</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45997.780604050924</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45997.780604050924</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45997.780604050924</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45997.780604050924</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45997.780604050924</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45997.780604050924</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45997.780604050924</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45997.780604050924</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45997.780604050924</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1"/>
        <v>45997.780604050924</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1"/>
        <v>45997.780604050924</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1"/>
        <v>45997.780604050924</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1"/>
        <v>45997.780604050924</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1"/>
        <v>45997.780604050924</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1"/>
        <v>45997.780604050924</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ref="G106:G169" ca="1" si="2">IFERROR(NOW()-F106,"-")</f>
        <v>45997.780604050924</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45997.780604050924</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45997.780604050924</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45997.780604050924</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45997.780604050924</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45997.780604050924</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45997.780604050924</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45997.780604050924</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45997.780604050924</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45997.780604050924</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45997.780604050924</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45997.780604050924</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45997.780604050924</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45997.780604050924</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45997.780604050924</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45997.780604050924</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45997.780604050924</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45997.780604050924</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45997.780604050924</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45997.780604050924</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45997.780604050924</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45997.780604050924</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45997.780604050924</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45997.780604050924</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45997.780604050924</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45997.780604050924</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45997.780604050924</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45997.780604050924</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45997.780604050924</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45997.780604050924</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45997.780604050924</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45997.780604050924</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45997.780604050924</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45997.780604050924</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45997.780604050924</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45997.780604050924</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45997.780604050924</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45997.780604050924</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45997.780604050924</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45997.780604050924</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45997.780604050924</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45997.780604050924</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45997.780604050924</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45997.780604050924</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45997.780604050924</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45997.780604050924</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45997.780604050924</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45997.780604050924</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45997.780604050924</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45997.780604050924</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45997.780604050924</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45997.780604050924</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45997.780604050924</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45997.780604050924</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45997.780604050924</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45997.780604050924</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45997.780604050924</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45997.780604050924</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2"/>
        <v>45997.780604050924</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2"/>
        <v>45997.780604050924</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2"/>
        <v>45997.780604050924</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2"/>
        <v>45997.780604050924</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2"/>
        <v>45997.780604050924</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2"/>
        <v>45997.780604050924</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ref="G170:G233" ca="1" si="3">IFERROR(NOW()-F170,"-")</f>
        <v>45997.780604050924</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45997.780604050924</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45997.780604050924</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45997.780604050924</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45997.780604050924</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45997.780604050924</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45997.780604050924</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45997.780604050924</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45997.780604050924</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45997.780604050924</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45997.780604050924</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45997.780604050924</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45997.780604050924</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45997.780604050924</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45997.780604050924</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45997.780604050924</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45997.780604050924</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45997.780604050924</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45997.780604050924</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45997.780604050924</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45997.780604050924</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45997.780604050924</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45997.780604050924</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45997.780604050924</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45997.780604050924</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45997.780604050924</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45997.780604050924</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45997.780604050924</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45997.780604050924</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45997.780604050924</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45997.780604050924</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45997.780604050924</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45997.780604050924</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45997.780604050924</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45997.780604050924</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45997.780604050924</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45997.780604050924</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45997.780604050924</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45997.780604050924</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45997.780604050924</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45997.780604050924</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45997.780604050924</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45997.780604050924</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45997.780604050924</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45997.780604050924</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45997.780604050924</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45997.780604050924</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45997.780604050924</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45997.780604050924</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45997.780604050924</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45997.780604050924</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45997.780604050924</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45997.780604050924</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45997.780604050924</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45997.780604050924</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45997.780604050924</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45997.780604050924</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45997.780604050924</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3"/>
        <v>45997.780604050924</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3"/>
        <v>45997.780604050924</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3"/>
        <v>45997.780604050924</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3"/>
        <v>45997.780604050924</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3"/>
        <v>45997.780604050924</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3"/>
        <v>45997.780604050924</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ref="G234:G297" ca="1" si="4">IFERROR(NOW()-F234,"-")</f>
        <v>45997.780604050924</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45997.780604050924</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45997.780604050924</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45997.780604050924</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45997.780604050924</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45997.780604050924</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45997.780604050924</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45997.780604050924</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45997.780604050924</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45997.780604050924</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45997.780604050924</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45997.780604050924</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45997.780604050924</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45997.780604050924</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45997.780604050924</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45997.780604050924</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45997.780604050924</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45997.780604050924</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45997.780604050924</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45997.780604050924</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45997.780604050924</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45997.780604050924</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45997.780604050924</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45997.780604050924</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45997.780604050924</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45997.780604050924</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45997.780604050924</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45997.780604050924</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45997.780604050924</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45997.780604050924</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45997.780604050924</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45997.780604050924</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45997.780604050924</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45997.780604050924</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45997.780604050924</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45997.780604050924</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45997.780604050924</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45997.780604050924</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45997.780604050924</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45997.780604050924</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45997.780604050924</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45997.780604050924</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45997.780604050924</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45997.780604050924</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45997.780604050924</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45997.780604050924</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45997.780604050924</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45997.780604050924</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45997.780604050924</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45997.780604050924</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45997.780604050924</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45997.780604050924</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45997.780604050924</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45997.780604050924</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45997.780604050924</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45997.780604050924</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45997.780604050924</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45997.780604050924</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4"/>
        <v>45997.780604050924</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4"/>
        <v>45997.780604050924</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4"/>
        <v>45997.780604050924</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4"/>
        <v>45997.780604050924</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4"/>
        <v>45997.780604050924</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4"/>
        <v>45997.780604050924</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ref="G298:G361" ca="1" si="5">IFERROR(NOW()-F298,"-")</f>
        <v>45997.780604050924</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45997.780604050924</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45997.780604050924</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45997.780604050924</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45997.780604050924</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45997.780604050924</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45997.780604050924</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45997.780604050924</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45997.780604050924</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45997.780604050924</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45997.780604050924</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45997.780604050924</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45997.780604050924</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45997.780604050924</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45997.780604050924</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45997.780604050924</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45997.780604050924</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45997.780604050924</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45997.780604050924</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45997.780604050924</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45997.780604050924</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45997.780604050924</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45997.780604050924</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45997.780604050924</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45997.780604050924</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45997.780604050924</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45997.780604050924</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45997.780604050924</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45997.780604050924</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45997.780604050924</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45997.780604050924</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45997.780604050924</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45997.780604050924</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45997.780604050924</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45997.780604050924</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45997.780604050924</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45997.780604050924</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45997.780604050924</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45997.780604050924</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45997.780604050924</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45997.780604050924</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45997.780604050924</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45997.780604050924</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45997.780604050924</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45997.780604050924</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45997.780604050924</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45997.780604050924</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45997.780604050924</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45997.780604050924</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45997.780604050924</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45997.780604050924</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45997.780604050924</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45997.780604050924</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45997.780604050924</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45997.780604050924</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45997.780604050924</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45997.780604050924</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45997.780604050924</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5"/>
        <v>45997.780604050924</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5"/>
        <v>45997.780604050924</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5"/>
        <v>45997.780604050924</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5"/>
        <v>45997.780604050924</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5"/>
        <v>45997.780604050924</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5"/>
        <v>45997.780604050924</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ref="G362:G425" ca="1" si="6">IFERROR(NOW()-F362,"-")</f>
        <v>45997.780604050924</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45997.780604050924</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45997.780604050924</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45997.780604050924</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45997.780604050924</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45997.780604050924</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45997.780604050924</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45997.780604050924</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45997.780604050924</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45997.780604050924</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45997.780604050924</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45997.780604050924</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45997.780604050924</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45997.780604050924</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45997.780604050924</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45997.780604050924</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45997.780604050924</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45997.780604050924</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45997.780604050924</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45997.780604050924</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45997.780604050924</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45997.780604050924</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45997.780604050924</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45997.780604050924</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45997.780604050924</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45997.780604050924</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45997.780604050924</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45997.780604050924</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45997.780604050924</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45997.780604050924</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45997.780604050924</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45997.780604050924</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45997.780604050924</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45997.780604050924</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45997.780604050924</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45997.780604050924</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45997.780604050924</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45997.780604050924</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45997.780604050924</v>
      </c>
      <c r="H400" s="117"/>
      <c r="I400" s="115" t="str">
        <f>IFERROR(VLOOKUP(D400,DB!A:F,6,0),"")</f>
        <v/>
      </c>
      <c r="J400" s="115" t="str">
        <f>IFERROR(VLOOKUP(D400,DB!A:G,7,0),"")</f>
        <v/>
      </c>
      <c r="K400" s="118"/>
      <c r="L400" s="133" t="str">
        <f>IFERROR(VLOOKUP(D400,DB!A:I,9,0),"")</f>
        <v/>
      </c>
    </row>
    <row r="401" spans="1:12" ht="31.5" customHeight="1">
      <c r="A401" s="114"/>
      <c r="B401" s="115" t="str">
        <f>IFERROR(VLOOKUP(D401,DB!A:K,11,0),"")</f>
        <v/>
      </c>
      <c r="C401" s="116"/>
      <c r="D401" s="115"/>
      <c r="E401" s="138"/>
      <c r="F401" s="117"/>
      <c r="G401" s="72">
        <f t="shared" ca="1" si="6"/>
        <v>45997.780604050924</v>
      </c>
      <c r="H401" s="117"/>
      <c r="I401" s="115" t="str">
        <f>IFERROR(VLOOKUP(D401,DB!A:F,6,0),"")</f>
        <v/>
      </c>
      <c r="J401" s="115" t="str">
        <f>IFERROR(VLOOKUP(D401,DB!A:G,7,0),"")</f>
        <v/>
      </c>
      <c r="K401" s="118"/>
      <c r="L401" s="133" t="str">
        <f>IFERROR(VLOOKUP(D401,DB!A:I,9,0),"")</f>
        <v/>
      </c>
    </row>
    <row r="402" spans="1:12" ht="31.5" customHeight="1">
      <c r="A402" s="114"/>
      <c r="B402" s="115" t="str">
        <f>IFERROR(VLOOKUP(D402,DB!A:K,11,0),"")</f>
        <v/>
      </c>
      <c r="C402" s="116"/>
      <c r="D402" s="115"/>
      <c r="E402" s="138"/>
      <c r="F402" s="117"/>
      <c r="G402" s="72">
        <f t="shared" ca="1" si="6"/>
        <v>45997.780604050924</v>
      </c>
      <c r="H402" s="117"/>
      <c r="I402" s="115" t="str">
        <f>IFERROR(VLOOKUP(D402,DB!A:F,6,0),"")</f>
        <v/>
      </c>
      <c r="J402" s="115" t="str">
        <f>IFERROR(VLOOKUP(D402,DB!A:G,7,0),"")</f>
        <v/>
      </c>
      <c r="K402" s="118"/>
      <c r="L402" s="133" t="str">
        <f>IFERROR(VLOOKUP(D402,DB!A:I,9,0),"")</f>
        <v/>
      </c>
    </row>
    <row r="403" spans="1:12" ht="31.5" customHeight="1">
      <c r="A403" s="114"/>
      <c r="B403" s="115" t="str">
        <f>IFERROR(VLOOKUP(D403,DB!A:K,11,0),"")</f>
        <v/>
      </c>
      <c r="C403" s="116"/>
      <c r="D403" s="115"/>
      <c r="E403" s="138"/>
      <c r="F403" s="117"/>
      <c r="G403" s="72">
        <f t="shared" ca="1" si="6"/>
        <v>45997.780604050924</v>
      </c>
      <c r="H403" s="117"/>
      <c r="I403" s="115" t="str">
        <f>IFERROR(VLOOKUP(D403,DB!A:F,6,0),"")</f>
        <v/>
      </c>
      <c r="J403" s="115" t="str">
        <f>IFERROR(VLOOKUP(D403,DB!A:G,7,0),"")</f>
        <v/>
      </c>
      <c r="K403" s="118"/>
      <c r="L403" s="133" t="str">
        <f>IFERROR(VLOOKUP(D403,DB!A:I,9,0),"")</f>
        <v/>
      </c>
    </row>
    <row r="404" spans="1:12" ht="31.5" customHeight="1">
      <c r="A404" s="114"/>
      <c r="B404" s="115" t="str">
        <f>IFERROR(VLOOKUP(D404,DB!A:K,11,0),"")</f>
        <v/>
      </c>
      <c r="C404" s="116"/>
      <c r="D404" s="115"/>
      <c r="E404" s="138"/>
      <c r="F404" s="117"/>
      <c r="G404" s="72">
        <f t="shared" ca="1" si="6"/>
        <v>45997.780604050924</v>
      </c>
      <c r="H404" s="117"/>
      <c r="I404" s="115" t="str">
        <f>IFERROR(VLOOKUP(D404,DB!A:F,6,0),"")</f>
        <v/>
      </c>
      <c r="J404" s="115" t="str">
        <f>IFERROR(VLOOKUP(D404,DB!A:G,7,0),"")</f>
        <v/>
      </c>
      <c r="K404" s="118"/>
      <c r="L404" s="133" t="str">
        <f>IFERROR(VLOOKUP(D404,DB!A:I,9,0),"")</f>
        <v/>
      </c>
    </row>
    <row r="405" spans="1:12" ht="31.5" customHeight="1">
      <c r="A405" s="114"/>
      <c r="B405" s="115" t="str">
        <f>IFERROR(VLOOKUP(D405,DB!A:K,11,0),"")</f>
        <v/>
      </c>
      <c r="C405" s="116"/>
      <c r="D405" s="115"/>
      <c r="E405" s="138"/>
      <c r="F405" s="117"/>
      <c r="G405" s="72">
        <f t="shared" ca="1" si="6"/>
        <v>45997.780604050924</v>
      </c>
      <c r="H405" s="117"/>
      <c r="I405" s="115" t="str">
        <f>IFERROR(VLOOKUP(D405,DB!A:F,6,0),"")</f>
        <v/>
      </c>
      <c r="J405" s="115" t="str">
        <f>IFERROR(VLOOKUP(D405,DB!A:G,7,0),"")</f>
        <v/>
      </c>
      <c r="K405" s="118"/>
      <c r="L405" s="133" t="str">
        <f>IFERROR(VLOOKUP(D405,DB!A:I,9,0),"")</f>
        <v/>
      </c>
    </row>
    <row r="406" spans="1:12" ht="31.5" customHeight="1">
      <c r="A406" s="114"/>
      <c r="B406" s="115" t="str">
        <f>IFERROR(VLOOKUP(D406,DB!A:K,11,0),"")</f>
        <v/>
      </c>
      <c r="C406" s="116"/>
      <c r="D406" s="115"/>
      <c r="E406" s="138"/>
      <c r="F406" s="117"/>
      <c r="G406" s="72">
        <f t="shared" ca="1" si="6"/>
        <v>45997.780604050924</v>
      </c>
      <c r="H406" s="117"/>
      <c r="I406" s="115" t="str">
        <f>IFERROR(VLOOKUP(D406,DB!A:F,6,0),"")</f>
        <v/>
      </c>
      <c r="J406" s="115" t="str">
        <f>IFERROR(VLOOKUP(D406,DB!A:G,7,0),"")</f>
        <v/>
      </c>
      <c r="K406" s="118"/>
      <c r="L406" s="133" t="str">
        <f>IFERROR(VLOOKUP(D406,DB!A:I,9,0),"")</f>
        <v/>
      </c>
    </row>
    <row r="407" spans="1:12" ht="31.5" customHeight="1">
      <c r="A407" s="139"/>
      <c r="B407" s="140" t="str">
        <f>IFERROR(VLOOKUP(D407,DB!A:K,11,0),"")</f>
        <v/>
      </c>
      <c r="C407" s="141"/>
      <c r="D407" s="140"/>
      <c r="E407" s="138"/>
      <c r="F407" s="142"/>
      <c r="G407" s="143">
        <f t="shared" ca="1" si="6"/>
        <v>45997.780604050924</v>
      </c>
      <c r="H407" s="142"/>
      <c r="I407" s="140" t="str">
        <f>IFERROR(VLOOKUP(D407,DB!A:F,6,0),"")</f>
        <v/>
      </c>
      <c r="J407" s="140" t="str">
        <f>IFERROR(VLOOKUP(D407,DB!A:G,7,0),"")</f>
        <v/>
      </c>
      <c r="K407" s="144"/>
      <c r="L407" s="145" t="str">
        <f>IFERROR(VLOOKUP(D407,DB!A:I,9,0),"")</f>
        <v/>
      </c>
    </row>
  </sheetData>
  <dataValidations count="2">
    <dataValidation allowBlank="1" showInputMessage="1" showErrorMessage="1" sqref="E1" xr:uid="{9E1BC488-8814-4F8A-8DBE-742B3278AB71}"/>
    <dataValidation type="list" allowBlank="1" showInputMessage="1" showErrorMessage="1" sqref="E2:E40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2025-12-06T15:46:03Z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