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14" documentId="120_S{2AC9BD13-BADA-5192-A53E-5A8FF88502F6}" xr6:coauthVersionLast="47" xr6:coauthVersionMax="47" xr10:uidLastSave="{D022A03B-0D49-4AB7-8B44-BFFBFD7698F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<sst xmlns="http://schemas.openxmlformats.org/spreadsheetml/2006/main" count="180285" uniqueCount="39126">
  <si>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</si>
  <si>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</si>
  <si>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</si>
  <si>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</si>
  <si>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</si>
  <si>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</si>
  <si>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</si>
  <si>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</si>
  <si>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</si>
  <si>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</si>
  <si>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</si>
  <si>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</si>
  <si>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</si>
  <si>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</si>
  <si>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</si>
  <si>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</si>
  <si>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</si>
  <si>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</si>
  <si>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</si>
  <si>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</si>
  <si>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</si>
  <si>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</si>
  <si>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</si>
  <si>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</si>
  <si>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</si>
  <si>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</si>
  <si>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</si>
  <si>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</si>
  <si>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</si>
  <si>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</si>
  <si>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</si>
  <si>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</si>
  <si>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</si>
  <si>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</si>
  <si>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</si>
  <si>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</si>
  <si>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</si>
  <si>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</si>
  <si>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</si>
  <si>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</si>
  <si>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</si>
  <si>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</si>
  <si>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</si>
  <si>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</si>
  <si>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</si>
  <si>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</si>
  <si>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</si>
  <si>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</si>
  <si>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</si>
  <si>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</si>
  <si>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</si>
  <si>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</si>
  <si>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</si>
  <si>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</si>
  <si>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</si>
  <si>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</si>
  <si>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</si>
  <si>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</si>
  <si>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</si>
  <si>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</si>
  <si>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</si>
  <si>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</si>
  <si>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</si>
  <si>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</si>
  <si>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</si>
  <si>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</si>
  <si>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</si>
  <si>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</si>
  <si>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</si>
  <si>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</si>
  <si>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</si>
  <si>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</si>
  <si>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</si>
  <si>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</si>
  <si>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</si>
  <si>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</si>
  <si>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</si>
  <si>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</si>
  <si>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</si>
  <si>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</si>
  <si>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</si>
  <si>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</si>
  <si>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</si>
  <si>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</si>
  <si>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</si>
  <si>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</si>
  <si>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</si>
  <si>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</si>
  <si>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</si>
  <si>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</si>
  <si>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</si>
  <si>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</si>
  <si>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</si>
  <si>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</si>
  <si>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</si>
  <si>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</si>
  <si>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</si>
  <si>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</si>
  <si>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</si>
  <si>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</si>
  <si>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</si>
  <si>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</si>
  <si>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</si>
  <si>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</si>
  <si>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</si>
  <si>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</si>
  <si>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</si>
  <si>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</si>
  <si>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</si>
  <si>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</si>
  <si>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</si>
  <si>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</si>
  <si>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</si>
  <si>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</si>
  <si>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</si>
  <si>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</si>
  <si>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</si>
  <si>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</si>
  <si>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</si>
  <si>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</si>
  <si>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</si>
  <si>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</si>
  <si>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</si>
  <si>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</si>
  <si>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</si>
  <si>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</si>
  <si>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</si>
  <si>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</si>
  <si>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</si>
  <si>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</si>
  <si>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</si>
  <si>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</si>
  <si>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</si>
  <si>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</si>
  <si>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</si>
  <si>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</si>
  <si>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</si>
  <si>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</si>
  <si>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</si>
  <si>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</si>
  <si>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</si>
  <si>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</si>
  <si>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</si>
  <si>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</si>
  <si>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</si>
  <si>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</si>
  <si>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</si>
  <si>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</si>
  <si>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</si>
  <si>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</si>
  <si>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</si>
  <si>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</si>
  <si>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</si>
  <si>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</si>
  <si>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</si>
  <si>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</si>
  <si>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</si>
  <si>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</si>
  <si>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</si>
  <si>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</si>
  <si>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</si>
  <si>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</si>
  <si>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</si>
  <si>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</si>
  <si>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</si>
  <si>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</si>
  <si>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</si>
  <si>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</si>
  <si>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</si>
  <si>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</si>
  <si>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</si>
  <si>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</si>
  <si>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</si>
  <si>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</si>
  <si>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</si>
  <si>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</si>
  <si>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</si>
  <si>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</si>
  <si>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</si>
  <si>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</si>
  <si>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</si>
  <si>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</si>
  <si>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</si>
  <si>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</si>
  <si>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</si>
  <si>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</si>
  <si>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</si>
  <si>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</si>
  <si>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</si>
  <si>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</si>
  <si>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</si>
  <si>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</si>
  <si>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</si>
  <si>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</si>
  <si>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</si>
  <si>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</si>
  <si>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</si>
  <si>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</si>
  <si>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</si>
  <si>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</si>
  <si>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</si>
  <si>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</si>
  <si>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</si>
  <si>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</si>
  <si>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</si>
  <si>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</si>
  <si>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</si>
  <si>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</si>
  <si>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</si>
  <si>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</si>
  <si>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</si>
  <si>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</si>
  <si>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</si>
  <si>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</si>
  <si>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</si>
  <si>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</si>
  <si>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</si>
  <si>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</si>
  <si>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</si>
  <si>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</si>
  <si>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</si>
  <si>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</si>
  <si>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</si>
  <si>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</si>
  <si>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</si>
  <si>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</si>
  <si>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</si>
  <si>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</si>
  <si>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</si>
  <si>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</si>
  <si>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</si>
  <si>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</si>
  <si>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</si>
  <si>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</si>
  <si>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</si>
  <si>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</si>
  <si>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</si>
  <si>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</si>
  <si>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</si>
  <si>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</si>
  <si>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</si>
  <si>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</si>
  <si>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</si>
  <si>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</si>
  <si>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</si>
  <si>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</si>
  <si>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</si>
  <si>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</si>
  <si>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</si>
  <si>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</si>
  <si>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</si>
  <si>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</si>
  <si>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</si>
  <si>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</si>
  <si>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</si>
  <si>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</si>
  <si>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</si>
  <si>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</si>
  <si>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</si>
  <si>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</si>
  <si>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</si>
  <si>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</si>
  <si>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</si>
  <si>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</si>
  <si>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</si>
  <si>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</si>
  <si>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</si>
  <si>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</si>
  <si>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</si>
  <si>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</si>
  <si>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</si>
  <si>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</si>
  <si>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</si>
  <si>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</si>
  <si>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</si>
  <si>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</si>
  <si>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</si>
  <si>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</si>
  <si>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</si>
  <si>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</si>
  <si>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</si>
  <si>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</si>
  <si>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</si>
  <si>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</si>
  <si>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</si>
  <si>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</si>
  <si>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</si>
  <si>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</si>
  <si>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</si>
  <si>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</si>
  <si>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</si>
  <si>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</si>
  <si>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</si>
  <si>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</si>
  <si>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</si>
  <si>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</si>
  <si>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</si>
  <si>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</si>
  <si>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</si>
  <si>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</si>
  <si>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</si>
  <si>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</si>
  <si>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</si>
  <si>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</si>
  <si>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</si>
  <si>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</si>
  <si>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</si>
  <si>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</si>
  <si>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</si>
  <si>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</si>
  <si>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</si>
  <si>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</si>
  <si>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</si>
  <si>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</si>
  <si>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</si>
  <si>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</si>
  <si>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</si>
  <si>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</si>
  <si>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</si>
  <si>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</si>
  <si>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</si>
  <si>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</si>
  <si>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</si>
  <si>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</si>
  <si>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</si>
  <si>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</si>
  <si>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</si>
  <si>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</si>
  <si>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</si>
  <si>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</si>
  <si>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</si>
  <si>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</si>
  <si>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</si>
  <si>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</si>
  <si>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</si>
  <si>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</si>
  <si>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</si>
  <si>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</si>
  <si>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</si>
  <si>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</si>
  <si>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</si>
  <si>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</si>
  <si>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</si>
  <si>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</si>
  <si>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</si>
  <si>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</si>
  <si>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</si>
  <si>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</si>
  <si>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</si>
  <si>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</si>
  <si>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</si>
  <si>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</si>
  <si>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</si>
  <si>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</si>
  <si>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</si>
  <si>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</si>
  <si>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</si>
  <si>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</si>
  <si>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</si>
  <si>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</si>
  <si>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</si>
  <si>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</si>
  <si>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</si>
  <si>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</si>
  <si>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</si>
  <si>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</si>
  <si>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</si>
  <si>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</si>
  <si>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</si>
  <si>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</si>
  <si>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</si>
  <si>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</si>
  <si>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</si>
  <si>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</si>
  <si>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</si>
  <si>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</si>
  <si>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</si>
  <si>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</si>
  <si>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</si>
  <si>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</si>
  <si>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</si>
  <si>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</si>
  <si>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</si>
  <si>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</si>
  <si>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</si>
  <si>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</si>
  <si>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</si>
  <si>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</si>
  <si>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</si>
  <si>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</si>
  <si>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</si>
  <si>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</si>
  <si>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</si>
  <si>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</si>
  <si>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</si>
  <si>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</si>
  <si>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</si>
  <si>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</si>
  <si>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</si>
  <si>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</si>
  <si>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</si>
  <si>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</si>
  <si>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</si>
  <si>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</si>
  <si>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</si>
  <si>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</si>
  <si>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</si>
  <si>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</si>
  <si>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</si>
  <si>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</si>
  <si>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</si>
  <si>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</si>
  <si>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</si>
  <si>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</si>
  <si>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</si>
  <si>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</si>
  <si>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</si>
  <si>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</si>
  <si>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</si>
  <si>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</si>
  <si>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</si>
  <si>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</si>
  <si>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</si>
  <si>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</si>
  <si>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</si>
  <si>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</si>
  <si>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</si>
  <si>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</si>
  <si>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</si>
  <si>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</si>
  <si>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</si>
  <si>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</si>
  <si>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</si>
  <si>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</si>
  <si>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</si>
  <si>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</si>
  <si>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</si>
  <si>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</si>
  <si>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</si>
  <si>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</si>
  <si>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</si>
  <si>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</si>
  <si>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</si>
  <si>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</si>
  <si>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</si>
  <si>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</si>
  <si>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</si>
  <si>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</si>
  <si>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</si>
  <si>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</si>
  <si>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</si>
  <si>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</si>
  <si>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</si>
  <si>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</si>
  <si>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</si>
  <si>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</si>
  <si>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</si>
  <si>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</si>
  <si>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</si>
  <si>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</si>
  <si>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</si>
  <si>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</si>
  <si>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</si>
  <si>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</si>
  <si>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</si>
  <si>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</si>
  <si>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</si>
  <si>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</si>
  <si>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</si>
  <si>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</si>
  <si>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</si>
  <si>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</si>
  <si>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</si>
  <si>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</si>
  <si>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</si>
  <si>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</si>
  <si>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</si>
  <si>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</si>
  <si>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</si>
  <si>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</si>
  <si>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</si>
  <si>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</si>
  <si>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</si>
  <si>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</si>
  <si>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</si>
  <si>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</si>
  <si>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</si>
  <si>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</si>
  <si>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</si>
  <si>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</si>
  <si>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</si>
  <si>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</si>
  <si>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</si>
  <si>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</si>
  <si>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</si>
  <si>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</si>
  <si>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</si>
  <si>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</si>
  <si>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</si>
  <si>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</si>
  <si>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</si>
  <si>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</si>
  <si>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</si>
  <si>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</si>
  <si>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</si>
  <si>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</si>
  <si>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</si>
  <si>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</si>
  <si>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</si>
  <si>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</si>
  <si>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</si>
  <si>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</si>
  <si>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</si>
  <si>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</si>
  <si>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</si>
  <si>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</si>
  <si>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</si>
  <si>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</si>
  <si>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</si>
  <si>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</si>
  <si>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</si>
  <si>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</si>
  <si>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</si>
  <si>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</si>
  <si>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</si>
  <si>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</si>
  <si>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</si>
  <si>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</si>
  <si>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</si>
  <si>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</si>
  <si>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</si>
  <si>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</si>
  <si>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</si>
  <si>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</si>
  <si>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</si>
  <si>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</si>
  <si>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</si>
  <si>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</si>
  <si>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</si>
  <si>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</si>
  <si>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</si>
  <si>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</si>
  <si>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</si>
  <si>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</si>
  <si>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</si>
  <si>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</si>
  <si>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</si>
  <si>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</si>
  <si>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</si>
  <si>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</si>
  <si>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</si>
  <si>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</si>
  <si>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</si>
  <si>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</si>
  <si>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</si>
  <si>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</si>
  <si>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</si>
  <si>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</si>
  <si>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</si>
  <si>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</si>
  <si>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</si>
  <si>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</si>
  <si>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</si>
  <si>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</si>
  <si>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</si>
  <si>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</si>
  <si>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</si>
  <si>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</si>
  <si>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</si>
  <si>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</si>
  <si>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</si>
  <si>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</si>
  <si>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</si>
  <si>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</si>
  <si>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</si>
  <si>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</si>
  <si>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</si>
  <si>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</si>
  <si>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</si>
  <si>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</si>
  <si>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</si>
  <si>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</si>
  <si>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</si>
  <si>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</si>
  <si>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</si>
  <si>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</si>
  <si>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</si>
  <si>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</si>
  <si>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</si>
  <si>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</si>
  <si>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</si>
  <si>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</si>
  <si>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</si>
  <si>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</si>
  <si>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</si>
  <si>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</si>
  <si>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</si>
  <si>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</si>
  <si>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</si>
  <si>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</si>
  <si>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</si>
  <si>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</si>
  <si>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</si>
  <si>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</si>
  <si>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</si>
  <si>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</si>
  <si>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</si>
  <si>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</si>
  <si>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</si>
  <si>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</si>
  <si>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</si>
  <si>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</si>
  <si>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</si>
  <si>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</si>
  <si>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</si>
  <si>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</si>
  <si>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</si>
  <si>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</si>
  <si>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</si>
  <si>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</si>
  <si>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</si>
  <si>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</si>
  <si>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</si>
  <si>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</si>
  <si>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</si>
  <si>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</si>
  <si>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</si>
  <si>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</si>
  <si>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</si>
  <si>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</si>
  <si>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</si>
  <si>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</si>
  <si>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</si>
  <si>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</si>
  <si>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</si>
  <si>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</si>
  <si>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</si>
  <si>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</si>
  <si>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</si>
  <si>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</si>
  <si>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</si>
  <si>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</si>
  <si>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</si>
  <si>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</si>
  <si>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</si>
  <si>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</si>
  <si>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</si>
  <si>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</si>
  <si>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</si>
  <si>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</si>
  <si>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</si>
  <si>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</si>
  <si>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</si>
  <si>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</si>
  <si>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</si>
  <si>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</si>
  <si>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</si>
  <si>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</si>
  <si>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</si>
  <si>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</si>
  <si>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</si>
  <si>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</si>
  <si>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</si>
  <si>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</si>
  <si>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</si>
  <si>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</si>
  <si>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</si>
  <si>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</si>
  <si>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</si>
  <si>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</si>
  <si>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</si>
  <si>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</si>
  <si>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</si>
  <si>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</si>
  <si>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</si>
  <si>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</si>
  <si>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</si>
  <si>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</si>
  <si>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</si>
  <si>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</si>
  <si>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</si>
  <si>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</si>
  <si>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</si>
  <si>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</si>
  <si>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</si>
  <si>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</si>
  <si>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</si>
  <si>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</si>
  <si>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</si>
  <si>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</si>
  <si>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</si>
  <si>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</si>
  <si>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</si>
  <si>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</si>
  <si>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</si>
  <si>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</si>
  <si>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</si>
  <si>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</si>
  <si>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</si>
  <si>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</si>
  <si>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</si>
  <si>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</si>
  <si>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</si>
  <si>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</si>
  <si>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</si>
  <si>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</si>
  <si>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</si>
  <si>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</si>
  <si>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</si>
  <si>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</si>
  <si>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</si>
  <si>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</si>
  <si>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</si>
  <si>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</si>
  <si>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</si>
  <si>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</si>
  <si>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</si>
  <si>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</si>
  <si>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</si>
  <si>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</si>
  <si>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</si>
  <si>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</si>
  <si>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</si>
  <si>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</si>
  <si>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</si>
  <si>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</si>
  <si>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</si>
  <si>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</si>
  <si>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</si>
  <si>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</si>
  <si>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</si>
  <si>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</si>
  <si>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</si>
  <si>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</si>
  <si>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</si>
  <si>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</si>
  <si>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</si>
  <si>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</si>
  <si>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</si>
  <si>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</si>
  <si>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</si>
  <si>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</si>
  <si>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</si>
  <si>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</si>
  <si>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</si>
  <si>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</si>
  <si>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</si>
  <si>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</si>
  <si>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</si>
  <si>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</si>
  <si>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</si>
  <si>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</si>
  <si>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</si>
  <si>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</si>
  <si>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</si>
  <si>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</si>
  <si>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</si>
  <si>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</si>
  <si>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</si>
  <si>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</si>
  <si>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</si>
  <si>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</si>
  <si>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</si>
  <si>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</si>
  <si>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</si>
  <si>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</si>
  <si>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</si>
  <si>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</si>
  <si>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</si>
  <si>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</si>
  <si>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</si>
  <si>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</si>
  <si>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</si>
  <si>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</si>
  <si>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</si>
  <si>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</si>
  <si>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</si>
  <si>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</si>
  <si>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</si>
  <si>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</si>
  <si>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</si>
  <si>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</si>
  <si>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</si>
  <si>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</si>
  <si>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</si>
  <si>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</si>
  <si>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</si>
  <si>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</si>
  <si>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</si>
  <si>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</si>
  <si>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</si>
  <si>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</si>
  <si>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</si>
  <si>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</si>
  <si>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</si>
  <si>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</si>
  <si>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</si>
  <si>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</si>
  <si>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</si>
  <si>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</si>
  <si>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</si>
  <si>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</si>
  <si>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</si>
  <si>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</si>
  <si>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</si>
  <si>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</si>
  <si>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</si>
  <si>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</si>
  <si>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</si>
  <si>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</si>
  <si>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</si>
  <si>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</si>
  <si>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</si>
  <si>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</si>
  <si>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</si>
  <si>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</si>
  <si>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</si>
  <si>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</si>
  <si>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</si>
  <si>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</si>
  <si>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</si>
  <si>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</si>
  <si>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</si>
  <si>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</si>
  <si>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</si>
  <si>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</si>
  <si>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</si>
  <si>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</si>
  <si>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</si>
  <si>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</si>
  <si>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</si>
  <si>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</si>
  <si>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</si>
  <si>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</si>
  <si>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</si>
  <si>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</si>
  <si>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</si>
  <si>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</si>
  <si>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</si>
  <si>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</si>
  <si>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</si>
  <si>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</si>
  <si>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</si>
  <si>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</si>
  <si>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</si>
  <si>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</si>
  <si>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</si>
  <si>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</si>
  <si>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</si>
  <si>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</si>
  <si>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</si>
  <si>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</si>
  <si>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</si>
  <si>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</si>
  <si>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</si>
  <si>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</si>
  <si>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</si>
  <si>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</si>
  <si>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</si>
  <si>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</si>
  <si>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</si>
  <si>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</si>
  <si>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</si>
  <si>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</si>
  <si>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</si>
  <si>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</si>
  <si>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</si>
  <si>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</si>
  <si>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</si>
  <si>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</si>
  <si>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</si>
  <si>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</si>
  <si>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</si>
  <si>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</si>
  <si>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</si>
  <si>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</si>
  <si>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</si>
  <si>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</si>
  <si>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</si>
  <si>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</si>
  <si>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</si>
  <si>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</si>
  <si>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</si>
  <si>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</si>
  <si>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</si>
  <si>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</si>
  <si>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</si>
  <si>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</si>
  <si>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</si>
  <si>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</si>
  <si>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</si>
  <si>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</si>
  <si>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</si>
  <si>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</si>
  <si>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</si>
  <si>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</si>
  <si>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</si>
  <si>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</si>
  <si>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</si>
  <si>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</si>
  <si>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</si>
  <si>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</si>
  <si>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</si>
  <si>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</si>
  <si>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</si>
  <si>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</si>
  <si>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</si>
  <si>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</si>
  <si>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</si>
  <si>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</si>
  <si>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</si>
  <si>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</si>
  <si>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</si>
  <si>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</si>
  <si>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</si>
  <si>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</si>
  <si>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</si>
  <si>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</si>
  <si>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</si>
  <si>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</si>
  <si>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</si>
  <si>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</si>
  <si>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</si>
  <si>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</si>
  <si>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</si>
  <si>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</si>
  <si>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</si>
  <si>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</si>
  <si>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</si>
  <si>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</si>
  <si>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</si>
  <si>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</si>
  <si>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</si>
  <si>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</si>
  <si>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</si>
  <si>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</si>
  <si>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</si>
  <si>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</si>
  <si>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</si>
  <si>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</si>
  <si>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</si>
  <si>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</si>
  <si>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</si>
  <si>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</si>
  <si>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</si>
  <si>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</si>
  <si>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</si>
  <si>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</si>
  <si>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</si>
  <si>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</si>
  <si>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</si>
  <si>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</si>
  <si>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</si>
  <si>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</si>
  <si>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</si>
  <si>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</si>
  <si>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</si>
  <si>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</si>
  <si>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</si>
  <si>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</si>
  <si>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</si>
  <si>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</si>
  <si>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</si>
  <si>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</si>
  <si>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</si>
  <si>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</si>
  <si>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</si>
  <si>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</si>
  <si>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</si>
  <si>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</si>
  <si>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</si>
  <si>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</si>
  <si>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</si>
  <si>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</si>
  <si>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</si>
  <si>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</si>
  <si>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</si>
  <si>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</si>
  <si>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</si>
  <si>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</si>
  <si>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</si>
  <si>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</si>
  <si>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</si>
  <si>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</si>
  <si>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</si>
  <si>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</si>
  <si>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</si>
  <si>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</si>
  <si>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</si>
  <si>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</si>
  <si>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</si>
  <si>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</si>
  <si>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</si>
  <si>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</si>
  <si>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</si>
  <si>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</si>
  <si>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</si>
  <si>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</si>
  <si>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</si>
  <si>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</si>
  <si>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</si>
  <si>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</si>
  <si>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</si>
  <si>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</si>
  <si>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</si>
  <si>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</si>
  <si>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</si>
  <si>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</si>
  <si>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</si>
  <si>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</si>
  <si>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</si>
  <si>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</si>
  <si>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</si>
  <si>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</si>
  <si>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</si>
  <si>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</si>
  <si>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</si>
  <si>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</si>
  <si>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</si>
  <si>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</si>
  <si>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</si>
  <si>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</si>
  <si>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</si>
  <si>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</si>
  <si>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</si>
  <si>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</si>
  <si>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</si>
  <si>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</si>
  <si>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</si>
  <si>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</si>
  <si>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</si>
  <si>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</si>
  <si>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</si>
  <si>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</si>
  <si>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</si>
  <si>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</si>
  <si>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</si>
  <si>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</si>
  <si>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</si>
  <si>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</si>
  <si>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</si>
  <si>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</si>
  <si>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</si>
  <si>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</si>
  <si>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</si>
  <si>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</si>
  <si>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</si>
  <si>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</si>
  <si>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</si>
  <si>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</si>
  <si>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</si>
  <si>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</si>
  <si>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</si>
  <si>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</si>
  <si>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</si>
  <si>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</si>
  <si>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</si>
  <si>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</si>
  <si>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</si>
  <si>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</si>
  <si>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</si>
  <si>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</si>
  <si>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</si>
  <si>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</si>
  <si>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</si>
  <si>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</si>
  <si>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</si>
  <si>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</si>
  <si>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</si>
  <si>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</si>
  <si>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</si>
  <si>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</si>
  <si>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</si>
  <si>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</si>
  <si>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</si>
  <si>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</si>
  <si>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</si>
  <si>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</si>
  <si>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</si>
  <si>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</si>
  <si>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</si>
  <si>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</si>
  <si>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</si>
  <si>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</si>
  <si>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</si>
  <si>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</si>
  <si>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</si>
  <si>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</si>
  <si>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</si>
  <si>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</si>
  <si>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</si>
  <si>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</si>
  <si>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</si>
  <si>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</si>
  <si>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</si>
  <si>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</si>
  <si>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</si>
  <si>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</si>
  <si>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</si>
  <si>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</si>
  <si>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</si>
  <si>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</si>
  <si>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</si>
  <si>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</si>
  <si>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</si>
  <si>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</si>
  <si>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</si>
  <si>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</si>
  <si>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</si>
  <si>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</si>
  <si>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</si>
  <si>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</si>
  <si>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</si>
  <si>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</si>
  <si>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</si>
  <si>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</si>
  <si>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</si>
  <si>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</si>
  <si>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</si>
  <si>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</si>
  <si>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</si>
  <si>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</si>
  <si>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</si>
  <si>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</si>
  <si>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</si>
  <si>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</si>
  <si>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</si>
  <si>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</si>
  <si>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</si>
  <si>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</si>
  <si>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</si>
  <si>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</si>
  <si>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</si>
  <si>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</si>
  <si>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</si>
  <si>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</si>
  <si>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</si>
  <si>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</si>
  <si>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</si>
  <si>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</si>
  <si>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</si>
  <si>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</si>
  <si>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</si>
  <si>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</si>
  <si>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</si>
  <si>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</si>
  <si>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</si>
  <si>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</si>
  <si>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</si>
  <si>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</si>
  <si>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</si>
  <si>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</si>
  <si>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</si>
  <si>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</si>
  <si>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</si>
  <si>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</si>
  <si>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</si>
  <si>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</si>
  <si>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</si>
  <si>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</si>
  <si>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</si>
  <si>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</si>
  <si>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</si>
  <si>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</si>
  <si>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</si>
  <si>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</si>
  <si>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</si>
  <si>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</si>
  <si>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</si>
  <si>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</si>
  <si>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</si>
  <si>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</si>
  <si>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</si>
  <si>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</si>
  <si>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</si>
  <si>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</si>
  <si>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</si>
  <si>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</si>
  <si>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</si>
  <si>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</si>
  <si>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</si>
  <si>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</si>
  <si>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</si>
  <si>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</si>
  <si>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</si>
  <si>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</si>
  <si>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</si>
  <si>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</si>
  <si>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</si>
  <si>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</si>
  <si>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</si>
  <si>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</si>
  <si>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</si>
  <si>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</si>
  <si>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</si>
  <si>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</si>
  <si>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</si>
  <si>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</si>
  <si>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</si>
  <si>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</si>
  <si>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</si>
  <si>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</si>
  <si>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</si>
  <si>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</si>
  <si>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</si>
  <si>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</si>
  <si>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</si>
  <si>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</si>
  <si>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</si>
  <si>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</si>
  <si>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</si>
  <si>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</si>
  <si>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</si>
  <si>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</si>
  <si>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</si>
  <si>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</si>
  <si>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</si>
  <si>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</si>
  <si>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</si>
  <si>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</si>
  <si>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</si>
  <si>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</si>
  <si>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</si>
  <si>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</si>
  <si>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</si>
  <si>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</si>
  <si>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</si>
  <si>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</si>
  <si>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</si>
  <si>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</si>
  <si>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</si>
  <si>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</si>
  <si>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</si>
  <si>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</si>
  <si>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</si>
  <si>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</si>
  <si>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</si>
  <si>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</si>
  <si>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</si>
  <si>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</si>
  <si>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</si>
  <si>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</si>
  <si>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</si>
  <si>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</si>
  <si>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</si>
  <si>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</si>
  <si>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</si>
  <si>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</si>
  <si>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</si>
  <si>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</si>
  <si>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</si>
  <si>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</si>
  <si>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</si>
  <si>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</si>
  <si>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</si>
  <si>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</si>
  <si>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</si>
  <si>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</si>
  <si>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</si>
  <si>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</si>
  <si>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</si>
  <si>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</si>
  <si>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</si>
  <si>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</si>
  <si>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</si>
  <si>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</si>
  <si>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</si>
  <si>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</si>
  <si>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</si>
  <si>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</si>
  <si>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</si>
  <si>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</si>
  <si>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</si>
  <si>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</si>
  <si>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</si>
  <si>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</si>
  <si>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</si>
  <si>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</si>
  <si>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</si>
  <si>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</si>
  <si>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</si>
  <si>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</si>
  <si>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</si>
  <si>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</si>
  <si>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</si>
  <si>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</si>
  <si>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</si>
  <si>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</si>
  <si>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</si>
  <si>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</si>
  <si>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</si>
  <si>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</si>
  <si>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</si>
  <si>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</si>
  <si>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</si>
  <si>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</si>
  <si>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</si>
  <si>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</si>
  <si>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</si>
  <si>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</si>
  <si>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</si>
  <si>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</si>
  <si>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</si>
  <si>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</si>
  <si>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</si>
  <si>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</si>
  <si>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</si>
  <si>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</si>
  <si>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</si>
  <si>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</si>
  <si>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</si>
  <si>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</si>
  <si>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</si>
  <si>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</si>
  <si>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</si>
  <si>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</si>
  <si>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</si>
  <si>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</si>
  <si>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</si>
  <si>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</si>
  <si>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</si>
  <si>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</si>
  <si>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</si>
  <si>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</si>
  <si>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</si>
  <si>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</si>
  <si>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</si>
  <si>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</si>
  <si>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</si>
  <si>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</si>
  <si>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</si>
  <si>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</si>
  <si>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</si>
  <si>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</si>
  <si>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</si>
  <si>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</si>
  <si>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</si>
  <si>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</si>
  <si>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</si>
  <si>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</si>
  <si>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</si>
  <si>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</si>
  <si>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</si>
  <si>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</si>
  <si>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</si>
  <si>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</si>
  <si>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</si>
  <si>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</si>
  <si>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</si>
  <si>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</si>
  <si>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</si>
  <si>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</si>
  <si>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</si>
  <si>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</si>
  <si>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</si>
  <si>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</si>
  <si>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</si>
  <si>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</si>
  <si>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</si>
  <si>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</si>
  <si>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</si>
  <si>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</si>
  <si>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</si>
  <si>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</si>
  <si>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</si>
  <si>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</si>
  <si>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</si>
  <si>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</si>
  <si>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</si>
  <si>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</si>
  <si>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</si>
  <si>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</si>
  <si>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</si>
  <si>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</si>
  <si>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</si>
  <si>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</si>
  <si>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</si>
  <si>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</si>
  <si>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</si>
  <si>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</si>
  <si>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</si>
  <si>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</si>
  <si>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</si>
  <si>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</si>
  <si>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</si>
  <si>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</si>
  <si>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</si>
  <si>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</si>
  <si>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</si>
  <si>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</si>
  <si>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</si>
  <si>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</si>
  <si>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</si>
  <si>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</si>
  <si>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</si>
  <si>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</si>
  <si>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</si>
  <si>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</si>
  <si>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</si>
  <si>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</si>
  <si>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</si>
  <si>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</si>
  <si>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</si>
  <si>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</si>
  <si>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</si>
  <si>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</si>
  <si>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</si>
  <si>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</si>
  <si>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</si>
  <si>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</si>
  <si>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</si>
  <si>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</si>
  <si>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</si>
  <si>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</si>
  <si>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</si>
  <si>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</si>
  <si>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</si>
  <si>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</si>
  <si>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</si>
  <si>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</si>
  <si>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</si>
  <si>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</si>
  <si>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</si>
  <si>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</si>
  <si>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</si>
  <si>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</si>
  <si>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</si>
  <si>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</si>
  <si>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</si>
  <si>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</si>
  <si>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</si>
  <si>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</si>
  <si>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</si>
  <si>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</si>
  <si>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</si>
  <si>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</si>
  <si>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</si>
  <si>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</si>
  <si>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</si>
  <si>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</si>
  <si>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</si>
  <si>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</si>
  <si>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</si>
  <si>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</si>
  <si>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</si>
  <si>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</si>
  <si>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</si>
  <si>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</si>
  <si>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</si>
  <si>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</si>
  <si>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</si>
  <si>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</si>
  <si>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</si>
  <si>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</si>
  <si>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</si>
  <si>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</si>
  <si>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</si>
  <si>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</si>
  <si>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</si>
  <si>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</si>
  <si>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</si>
  <si>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</si>
  <si>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</si>
  <si>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</si>
  <si>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</si>
  <si>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</si>
  <si>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</si>
  <si>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</si>
  <si>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</si>
  <si>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</si>
  <si>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</si>
  <si>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</si>
  <si>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</si>
  <si>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</si>
  <si>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</si>
  <si>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</si>
  <si>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</si>
  <si>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</si>
  <si>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</si>
  <si>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</si>
  <si>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</si>
  <si>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</si>
  <si>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</si>
  <si>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</si>
  <si>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</si>
  <si>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</si>
  <si>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</si>
  <si>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</si>
  <si>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</si>
  <si>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</si>
  <si>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</si>
  <si>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</si>
  <si>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</si>
  <si>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</si>
  <si>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</si>
  <si>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</si>
  <si>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</si>
  <si>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</si>
  <si>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</si>
  <si>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</si>
  <si>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</si>
  <si>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</si>
  <si>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</si>
  <si>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</si>
  <si>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</si>
  <si>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</si>
  <si>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</si>
  <si>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</si>
  <si>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</si>
  <si>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</si>
  <si>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</si>
  <si>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</si>
  <si>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</si>
  <si>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</si>
  <si>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</si>
  <si>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</si>
  <si>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</si>
  <si>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</si>
  <si>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</si>
  <si>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</si>
  <si>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</si>
  <si>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</si>
  <si>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</si>
  <si>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</si>
  <si>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</si>
  <si>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</si>
  <si>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</si>
  <si>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</si>
  <si>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</si>
  <si>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</si>
  <si>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</si>
  <si>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</si>
  <si>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</si>
  <si>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</si>
  <si>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</si>
  <si>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</si>
  <si>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</si>
  <si>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</si>
  <si>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</si>
  <si>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</si>
  <si>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</si>
  <si>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</si>
  <si>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</si>
  <si>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</si>
  <si>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</si>
  <si>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</si>
  <si>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</si>
  <si>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</si>
  <si>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</si>
  <si>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</si>
  <si>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</si>
  <si>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</si>
  <si>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</si>
  <si>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</si>
  <si>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</si>
  <si>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</si>
  <si>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</si>
  <si>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</si>
  <si>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</si>
  <si>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</si>
  <si>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</si>
  <si>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</si>
  <si>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</si>
  <si>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</si>
  <si>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</si>
  <si>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</si>
  <si>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</si>
  <si>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</si>
  <si>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</si>
  <si>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</si>
  <si>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</si>
  <si>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</si>
  <si>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</si>
  <si>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</si>
  <si>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</si>
  <si>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</si>
  <si>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</si>
  <si>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</si>
  <si>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</si>
  <si>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</si>
  <si>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</si>
  <si>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</si>
  <si>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</si>
  <si>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</si>
  <si>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</si>
  <si>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</si>
  <si>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</si>
  <si>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</si>
  <si>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</si>
  <si>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</si>
  <si>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</si>
  <si>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</si>
  <si>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</si>
  <si>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</si>
  <si>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</si>
  <si>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</si>
  <si>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</si>
  <si>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</si>
  <si>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</si>
  <si>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</si>
  <si>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</si>
  <si>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</si>
  <si>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</si>
  <si>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</si>
  <si>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</si>
  <si>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</si>
  <si>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</si>
  <si>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</si>
  <si>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</si>
  <si>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</si>
  <si>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</si>
  <si>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</si>
  <si>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</si>
  <si>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</si>
  <si>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</si>
  <si>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</si>
  <si>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</si>
  <si>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</si>
  <si>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</si>
  <si>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</si>
  <si>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</si>
  <si>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</si>
  <si>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</si>
  <si>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</si>
  <si>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</si>
  <si>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</si>
  <si>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</si>
  <si>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</si>
  <si>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</si>
  <si>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</si>
  <si>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</si>
  <si>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</si>
  <si>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</si>
  <si>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</si>
  <si>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</si>
  <si>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</si>
  <si>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</si>
  <si>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</si>
  <si>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</si>
  <si>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</si>
  <si>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</si>
  <si>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</si>
  <si>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</si>
  <si>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</si>
  <si>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</si>
  <si>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</si>
  <si>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</si>
  <si>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</si>
  <si>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</si>
  <si>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</si>
  <si>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</si>
  <si>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</si>
  <si>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</si>
  <si>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</si>
  <si>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</si>
  <si>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</si>
  <si>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</si>
  <si>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</si>
  <si>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</si>
  <si>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</si>
  <si>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</si>
  <si>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</si>
  <si>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</si>
  <si>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</si>
  <si>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</si>
  <si>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</si>
  <si>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</si>
  <si>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</si>
  <si>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</si>
  <si>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</si>
  <si>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</si>
  <si>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</si>
  <si>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</si>
  <si>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</si>
  <si>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</si>
  <si>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</si>
  <si>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</si>
  <si>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</si>
  <si>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</si>
  <si>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</si>
  <si>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</si>
  <si>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</si>
  <si>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</si>
  <si>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</si>
  <si>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</si>
  <si>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</si>
  <si>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</si>
  <si>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</si>
  <si>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</si>
  <si>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</si>
  <si>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</si>
  <si>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</si>
  <si>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</si>
  <si>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</si>
  <si>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</si>
  <si>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</si>
  <si>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</si>
  <si>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</si>
  <si>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</si>
  <si>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</si>
  <si>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</si>
  <si>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</si>
  <si>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</si>
  <si>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</si>
  <si>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</si>
  <si>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</si>
  <si>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</si>
  <si>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</si>
  <si>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</si>
  <si>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</si>
  <si>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</si>
  <si>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</si>
  <si>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</si>
  <si>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</si>
  <si>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</si>
  <si>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</si>
  <si>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</si>
  <si>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</si>
  <si>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</si>
  <si>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</si>
  <si>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</si>
  <si>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</si>
  <si>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</si>
  <si>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</si>
  <si>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</si>
  <si>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</si>
  <si>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</si>
  <si>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</si>
  <si>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</si>
  <si>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</si>
  <si>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</si>
  <si>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</si>
  <si>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</si>
  <si>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</si>
  <si>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</si>
  <si>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</si>
  <si>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</si>
  <si>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</si>
  <si>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</si>
  <si>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</si>
  <si>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</si>
  <si>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</si>
  <si>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</si>
  <si>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</si>
  <si>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</si>
  <si>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</si>
  <si>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</si>
  <si>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</si>
  <si>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</si>
  <si>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</si>
  <si>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</si>
  <si>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</si>
  <si>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</si>
  <si>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</si>
  <si>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</si>
  <si>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</si>
  <si>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</si>
  <si>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</si>
  <si>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</si>
  <si>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</si>
  <si>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</si>
  <si>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</si>
  <si>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</si>
  <si>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</si>
  <si>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</si>
  <si>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</si>
  <si>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</si>
  <si>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</si>
  <si>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</si>
  <si>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</si>
  <si>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</si>
  <si>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</si>
  <si>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</si>
  <si>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</si>
  <si>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</si>
  <si>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</si>
  <si>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</si>
  <si>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</si>
  <si>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</si>
  <si>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</si>
  <si>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</si>
  <si>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</si>
  <si>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</si>
  <si>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</si>
  <si>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</si>
  <si>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</si>
  <si>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</si>
  <si>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</si>
  <si>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</si>
  <si>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</si>
  <si>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</si>
  <si>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</si>
  <si>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</si>
  <si>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</si>
  <si>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</si>
  <si>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</si>
  <si>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</si>
  <si>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</si>
  <si>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</si>
  <si>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</si>
  <si>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</si>
  <si>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</si>
  <si>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</si>
  <si>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</si>
  <si>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</si>
  <si>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</si>
  <si>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</si>
  <si>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</si>
  <si>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</si>
  <si>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</si>
  <si>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</si>
  <si>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</si>
  <si>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</si>
  <si>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</si>
  <si>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</si>
  <si>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</si>
  <si>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</si>
  <si>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</si>
  <si>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</si>
  <si>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</si>
  <si>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</si>
  <si>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</si>
  <si>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</si>
  <si>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</si>
  <si>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</si>
  <si>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</si>
  <si>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</si>
  <si>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</si>
  <si>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</si>
  <si>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</si>
  <si>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</si>
  <si>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</si>
  <si>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</si>
  <si>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</si>
  <si>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</si>
  <si>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</si>
  <si>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</si>
  <si>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</si>
  <si>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</si>
  <si>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</si>
  <si>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</si>
  <si>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</si>
  <si>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</si>
  <si>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</si>
  <si>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</si>
  <si>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</si>
  <si>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</si>
  <si>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</si>
  <si>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</si>
  <si>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</si>
  <si>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</si>
  <si>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</si>
  <si>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</si>
  <si>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</si>
  <si>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</si>
  <si>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</si>
  <si>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</si>
  <si>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</si>
  <si>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</si>
  <si>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</si>
  <si>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</si>
  <si>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</si>
  <si>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</si>
  <si>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</si>
  <si>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</si>
  <si>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</si>
  <si>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</si>
  <si>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</si>
  <si>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</si>
  <si>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</si>
  <si>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</si>
  <si>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</si>
  <si>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</si>
  <si>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</si>
  <si>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</si>
  <si>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</si>
  <si>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</si>
  <si>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</si>
  <si>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</si>
  <si>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</si>
  <si>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</si>
  <si>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</si>
  <si>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</si>
  <si>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</si>
  <si>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</si>
  <si>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</si>
  <si>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</si>
  <si>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</si>
  <si>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</si>
  <si>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</si>
  <si>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</si>
  <si>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</si>
  <si>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</si>
  <si>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</si>
  <si>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</si>
  <si>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</si>
  <si>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</si>
  <si>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</si>
  <si>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</si>
  <si>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</si>
  <si>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</si>
  <si>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</si>
  <si>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</si>
  <si>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</si>
  <si>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</si>
  <si>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</si>
  <si>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</si>
  <si>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</si>
  <si>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</si>
  <si>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</si>
  <si>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</si>
  <si>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</si>
  <si>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</si>
  <si>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</si>
  <si>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</si>
  <si>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</si>
  <si>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</si>
  <si>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</si>
  <si>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</si>
  <si>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</si>
  <si>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</si>
  <si>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</si>
  <si>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</si>
  <si>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</si>
  <si>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</si>
  <si>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</si>
  <si>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</si>
  <si>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</si>
  <si>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</si>
  <si>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</si>
  <si>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</si>
  <si>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</si>
  <si>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</si>
  <si>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</si>
  <si>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</si>
  <si>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</si>
  <si>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</si>
  <si>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</si>
  <si>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</si>
  <si>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</si>
  <si>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</si>
  <si>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</si>
  <si>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</si>
  <si>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</si>
  <si>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</si>
  <si>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</si>
  <si>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</si>
  <si>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</si>
  <si>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</si>
  <si>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</si>
  <si>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</si>
  <si>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</si>
  <si>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</si>
  <si>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</si>
  <si>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</si>
  <si>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</si>
  <si>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</si>
  <si>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</si>
  <si>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</si>
  <si>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</si>
  <si>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</si>
  <si>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</si>
  <si>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</si>
  <si>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</si>
  <si>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</si>
  <si>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</si>
  <si>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</si>
  <si>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</si>
  <si>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</si>
  <si>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</si>
  <si>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</si>
  <si>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</si>
  <si>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</si>
  <si>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</si>
  <si>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</si>
  <si>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</si>
  <si>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</si>
  <si>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</si>
  <si>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</si>
  <si>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</si>
  <si>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</si>
  <si>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</si>
  <si>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</si>
  <si>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</si>
  <si>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</si>
  <si>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</si>
  <si>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</si>
  <si>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</si>
  <si>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</si>
  <si>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</si>
  <si>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</si>
  <si>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</si>
  <si>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</si>
  <si>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</si>
  <si>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</si>
  <si>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</si>
  <si>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</si>
  <si>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</si>
  <si>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</si>
  <si>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</si>
  <si>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</si>
  <si>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</si>
  <si>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</si>
  <si>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</si>
  <si>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</si>
  <si>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</si>
  <si>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</si>
  <si>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</si>
  <si>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</si>
  <si>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</si>
  <si>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</si>
  <si>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</si>
  <si>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</si>
  <si>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</si>
  <si>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</si>
  <si>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</si>
  <si>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</si>
  <si>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</si>
  <si>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</si>
  <si>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</si>
  <si>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</si>
  <si>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</si>
  <si>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</si>
  <si>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</si>
  <si>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</si>
  <si>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</si>
  <si>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</si>
  <si>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</si>
  <si>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</si>
  <si>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</si>
  <si>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</si>
  <si>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</si>
  <si>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</si>
  <si>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</si>
  <si>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</si>
  <si>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</si>
  <si>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</si>
  <si>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</si>
  <si>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</si>
  <si>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</si>
  <si>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</si>
  <si>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</si>
  <si>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</si>
  <si>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</si>
  <si>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</si>
  <si>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</si>
  <si>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</si>
  <si>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</si>
  <si>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</si>
  <si>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</si>
  <si>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</si>
  <si>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</si>
  <si>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</si>
  <si>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</si>
  <si>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</si>
  <si>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</si>
  <si>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</si>
  <si>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</si>
  <si>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</si>
  <si>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</si>
  <si>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</si>
  <si>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</si>
  <si>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</si>
  <si>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</si>
  <si>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</si>
  <si>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</si>
  <si>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</si>
  <si>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</si>
  <si>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</si>
  <si>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</si>
  <si>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</si>
  <si>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</si>
  <si>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</si>
  <si>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</si>
  <si>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</si>
  <si>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</si>
  <si>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</si>
  <si>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</si>
  <si>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</si>
  <si>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</si>
  <si>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</si>
  <si>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</si>
  <si>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</si>
  <si>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</si>
  <si>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</si>
  <si>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</si>
  <si>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</si>
  <si>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</si>
  <si>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</si>
  <si>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</si>
  <si>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</si>
  <si>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</si>
  <si>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</si>
  <si>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</si>
  <si>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</si>
  <si>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</si>
  <si>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</si>
  <si>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</si>
  <si>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</si>
  <si>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</si>
  <si>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</si>
  <si>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</si>
  <si>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</si>
  <si>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</si>
  <si>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</si>
  <si>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</si>
  <si>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</si>
  <si>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</si>
  <si>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</si>
  <si>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</si>
  <si>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</si>
  <si>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</si>
  <si>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</si>
  <si>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</si>
  <si>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</si>
  <si>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</si>
  <si>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</si>
  <si>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</si>
  <si>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</si>
  <si>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</si>
  <si>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</si>
  <si>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</si>
  <si>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</si>
  <si>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</si>
  <si>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</si>
  <si>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</si>
  <si>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</si>
  <si>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</si>
  <si>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</si>
  <si>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</si>
  <si>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</si>
  <si>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</si>
  <si>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</si>
  <si>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</si>
  <si>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</si>
  <si>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</si>
  <si>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</si>
  <si>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</si>
  <si>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</si>
  <si>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</si>
  <si>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</si>
  <si>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</si>
  <si>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</si>
  <si>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</si>
  <si>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</si>
  <si>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</si>
  <si>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</si>
  <si>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</si>
  <si>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</si>
  <si>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</si>
  <si>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</si>
  <si>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</si>
  <si>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</si>
  <si>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</si>
  <si>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</si>
  <si>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</si>
  <si>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</si>
  <si>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</si>
  <si>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</si>
  <si>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</si>
  <si>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</si>
  <si>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</si>
  <si>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</si>
  <si>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</si>
  <si>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</si>
  <si>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</si>
  <si>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</si>
  <si>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</si>
  <si>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</si>
  <si>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</si>
  <si>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</si>
  <si>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</si>
  <si>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</si>
  <si>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</si>
  <si>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</si>
  <si>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</si>
  <si>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</si>
  <si>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</si>
  <si>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</si>
  <si>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</si>
  <si>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</si>
  <si>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</si>
  <si>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</si>
  <si>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</si>
  <si>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</si>
  <si>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</si>
  <si>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</si>
  <si>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</si>
  <si>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</si>
  <si>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</si>
  <si>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</si>
  <si>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</si>
  <si>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</si>
  <si>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</si>
  <si>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</si>
  <si>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</si>
  <si>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</si>
  <si>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</si>
  <si>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</si>
  <si>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</si>
  <si>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</si>
  <si>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</si>
  <si>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</si>
  <si>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</si>
  <si>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</si>
  <si>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</si>
  <si>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</si>
  <si>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</si>
  <si>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</si>
  <si>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</si>
  <si>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</si>
  <si>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</si>
  <si>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</si>
  <si>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</si>
  <si>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</si>
  <si>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</si>
  <si>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</si>
  <si>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</si>
  <si>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</si>
  <si>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</si>
  <si>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</si>
  <si>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</si>
  <si>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</si>
  <si>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</si>
  <si>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</si>
  <si>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</si>
  <si>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</si>
  <si>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</si>
  <si>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</si>
  <si>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</si>
  <si>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</si>
  <si>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</si>
  <si>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</si>
  <si>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</si>
  <si>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</si>
  <si>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</si>
  <si>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</si>
  <si>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</si>
  <si>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</si>
  <si>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</si>
  <si>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</si>
  <si>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</si>
  <si>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</si>
  <si>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</si>
  <si>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</si>
  <si>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</si>
  <si>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</si>
  <si>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</si>
  <si>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</si>
  <si>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</si>
  <si>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</si>
  <si>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</si>
  <si>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</si>
  <si>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</si>
  <si>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</si>
  <si>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</si>
  <si>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</si>
  <si>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</si>
  <si>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</si>
  <si>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</si>
  <si>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</si>
  <si>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</si>
  <si>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</si>
  <si>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</si>
  <si>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</si>
  <si>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</si>
  <si>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</si>
  <si>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</si>
  <si>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</si>
  <si>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</si>
  <si>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</si>
  <si>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</si>
  <si>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</si>
  <si>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</si>
  <si>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</si>
  <si>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</si>
  <si>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</si>
  <si>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</si>
  <si>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</si>
  <si>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</si>
  <si>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</si>
  <si>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</si>
  <si>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</si>
  <si>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</si>
  <si>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</si>
  <si>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</si>
  <si>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</si>
  <si>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</si>
  <si>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</si>
  <si>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</si>
  <si>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</si>
  <si>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</si>
  <si>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</si>
  <si>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</si>
  <si>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</si>
  <si>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</si>
  <si>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</si>
  <si>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</si>
  <si>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</si>
  <si>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</si>
  <si>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</si>
  <si>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</si>
  <si>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</si>
  <si>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</si>
  <si>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</si>
  <si>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</si>
  <si>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</si>
  <si>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</si>
  <si>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</si>
  <si>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</si>
  <si>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</si>
  <si>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</si>
  <si>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</si>
  <si>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</si>
  <si>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</si>
  <si>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</si>
  <si>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</si>
  <si>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</si>
  <si>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</si>
  <si>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</si>
  <si>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</si>
  <si>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</si>
  <si>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</si>
  <si>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</si>
  <si>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</si>
  <si>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</si>
  <si>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</si>
  <si>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</si>
  <si>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</si>
  <si>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</si>
  <si>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</si>
  <si>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</si>
  <si>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</si>
  <si>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</si>
  <si>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</si>
  <si>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</si>
  <si>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</si>
  <si>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</si>
  <si>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</si>
  <si>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</si>
  <si>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</si>
  <si>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</si>
  <si>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</si>
  <si>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</si>
  <si>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</si>
  <si>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</si>
  <si>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</si>
  <si>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</si>
  <si>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</si>
  <si>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</si>
  <si>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</si>
  <si>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</si>
  <si>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</si>
  <si>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</si>
  <si>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</si>
  <si>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</si>
  <si>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</si>
  <si>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</si>
  <si>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</si>
  <si>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</si>
  <si>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</si>
  <si>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</si>
  <si>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</si>
  <si>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</si>
  <si>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</si>
  <si>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</si>
  <si>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</si>
  <si>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</si>
  <si>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</si>
  <si>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</si>
  <si>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</si>
  <si>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</si>
  <si>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</si>
  <si>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</si>
  <si>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</si>
  <si>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</si>
  <si>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</si>
  <si>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</si>
  <si>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</si>
  <si>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</si>
  <si>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</si>
  <si>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</si>
  <si>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</si>
  <si>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</si>
  <si>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</si>
  <si>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</si>
  <si>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</si>
  <si>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</si>
  <si>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</si>
  <si>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</si>
  <si>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</si>
  <si>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</si>
  <si>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</si>
  <si>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</si>
  <si>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</si>
  <si>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</si>
  <si>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</si>
  <si>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</si>
  <si>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</si>
  <si>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</si>
  <si>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</si>
  <si>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</si>
  <si>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</si>
  <si>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</si>
  <si>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</si>
  <si>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</si>
  <si>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</si>
  <si>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</si>
  <si>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</si>
  <si>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</si>
  <si>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</si>
  <si>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</si>
  <si>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</si>
  <si>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</si>
  <si>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</si>
  <si>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</si>
  <si>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</si>
  <si>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</si>
  <si>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</si>
  <si>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</si>
  <si>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</si>
  <si>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</si>
  <si>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</si>
  <si>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</si>
  <si>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</si>
  <si>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</si>
  <si>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</si>
  <si>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</si>
  <si>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</si>
  <si>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</si>
  <si>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</si>
  <si>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</si>
  <si>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</si>
  <si>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</si>
  <si>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</si>
  <si>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</si>
  <si>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</si>
  <si>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</si>
  <si>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</si>
  <si>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</si>
  <si>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</si>
  <si>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</si>
  <si>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</si>
  <si>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</si>
  <si>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</si>
  <si>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</si>
  <si>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</si>
  <si>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</si>
  <si>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</si>
  <si>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</si>
  <si>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</si>
  <si>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</si>
  <si>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</si>
  <si>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</si>
  <si>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</si>
  <si>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</si>
  <si>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</si>
  <si>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</si>
  <si>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</si>
  <si>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</si>
  <si>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</si>
  <si>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</si>
  <si>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</si>
  <si>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</si>
  <si>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</si>
  <si>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</si>
  <si>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</si>
  <si>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</si>
  <si>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</si>
  <si>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</si>
  <si>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</si>
  <si>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</si>
  <si>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</si>
  <si>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</si>
  <si>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</si>
  <si>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</si>
  <si>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</si>
  <si>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</si>
  <si>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</si>
  <si>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</si>
  <si>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</si>
  <si>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</si>
  <si>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</si>
  <si>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</si>
  <si>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</si>
  <si>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</si>
  <si>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</si>
  <si>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</si>
  <si>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</si>
  <si>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</si>
  <si>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</si>
  <si>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</si>
  <si>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</si>
  <si>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</si>
  <si>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</si>
  <si>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</si>
  <si>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</si>
  <si>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</si>
  <si>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</si>
  <si>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</si>
  <si>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</si>
  <si>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</si>
  <si>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</si>
  <si>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</si>
  <si>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</si>
  <si>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</si>
  <si>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</si>
  <si>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</si>
  <si>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</si>
  <si>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</si>
  <si>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</si>
  <si>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</si>
  <si>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</si>
  <si>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</si>
  <si>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</si>
  <si>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</si>
  <si>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</si>
  <si>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</si>
  <si>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</si>
  <si>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</si>
  <si>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</si>
  <si>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</si>
  <si>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</si>
  <si>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</si>
  <si>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</si>
  <si>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</si>
  <si>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</si>
  <si>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</si>
  <si>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</si>
  <si>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</si>
  <si>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</si>
  <si>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</si>
  <si>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</si>
  <si>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</si>
  <si>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</si>
  <si>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</si>
  <si>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</si>
  <si>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</si>
  <si>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</si>
  <si>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</si>
  <si>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</si>
  <si>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</si>
  <si>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</si>
  <si>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</si>
  <si>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</si>
  <si>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</si>
  <si>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</si>
  <si>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</si>
  <si>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</si>
  <si>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</si>
  <si>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</si>
  <si>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</si>
  <si>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</si>
  <si>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</si>
  <si>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</si>
  <si>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</si>
  <si>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</si>
  <si>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</si>
  <si>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</si>
  <si>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</si>
  <si>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</si>
  <si>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</si>
  <si>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</si>
  <si>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</si>
  <si>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</si>
  <si>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</si>
  <si>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</si>
  <si>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</si>
  <si>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</si>
  <si>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</si>
  <si>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</si>
  <si>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</si>
  <si>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</si>
  <si>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</si>
  <si>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</si>
  <si>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</si>
  <si>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</si>
  <si>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</si>
  <si>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</si>
  <si>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</si>
  <si>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</si>
  <si>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</si>
  <si>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</si>
  <si>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</si>
  <si>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</si>
  <si>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</si>
  <si>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</si>
  <si>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</si>
  <si>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</si>
  <si>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</si>
  <si>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</si>
  <si>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</si>
  <si>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</si>
  <si>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</si>
  <si>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</si>
  <si>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</si>
  <si>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</si>
  <si>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</si>
  <si>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</si>
  <si>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</si>
  <si>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</si>
  <si>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</si>
  <si>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</si>
  <si>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</si>
  <si>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</si>
  <si>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</si>
  <si>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</si>
  <si>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</si>
  <si>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</si>
  <si>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</si>
  <si>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</si>
  <si>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</si>
  <si>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</si>
  <si>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</si>
  <si>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</si>
  <si>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</si>
  <si>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</si>
  <si>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</si>
  <si>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</si>
  <si>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</si>
  <si>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</si>
  <si>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</si>
  <si>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</si>
  <si>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</si>
  <si>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</si>
  <si>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</si>
  <si>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</si>
  <si>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</si>
  <si>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</si>
  <si>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</si>
  <si>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</si>
  <si>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</si>
  <si>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</si>
  <si>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</si>
  <si>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</si>
  <si>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</si>
  <si>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</si>
  <si>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</si>
  <si>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</si>
  <si>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</si>
  <si>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</si>
  <si>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</si>
  <si>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</si>
  <si>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</si>
  <si>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</si>
  <si>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</si>
  <si>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</si>
  <si>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</si>
  <si>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</si>
  <si>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</si>
  <si>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</si>
  <si>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</si>
  <si>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</si>
  <si>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</si>
  <si>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</si>
  <si>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</si>
  <si>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</si>
  <si>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</si>
  <si>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</si>
  <si>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</si>
  <si>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</si>
  <si>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</si>
  <si>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</si>
  <si>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</si>
  <si>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</si>
  <si>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</si>
  <si>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</si>
  <si>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</si>
  <si>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</si>
  <si>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</si>
  <si>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</si>
  <si>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</si>
  <si>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</si>
  <si>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</si>
  <si>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</si>
  <si>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</si>
  <si>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</si>
  <si>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</si>
  <si>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</si>
  <si>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</si>
  <si>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</si>
  <si>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</si>
  <si>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</si>
  <si>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</si>
  <si>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</si>
  <si>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</si>
  <si>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</si>
  <si>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</si>
  <si>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</si>
  <si>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</si>
  <si>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</si>
  <si>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</si>
  <si>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</si>
  <si>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</si>
  <si>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</si>
  <si>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</si>
  <si>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</si>
  <si>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</si>
  <si>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</si>
  <si>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</si>
  <si>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</si>
  <si>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</si>
  <si>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</si>
  <si>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</si>
  <si>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</si>
  <si>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</si>
  <si>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</si>
  <si>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</si>
  <si>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</si>
  <si>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</si>
  <si>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</si>
  <si>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</si>
  <si>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</si>
  <si>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</si>
  <si>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</si>
  <si>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</si>
  <si>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</si>
  <si>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</si>
  <si>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</si>
  <si>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</si>
  <si>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</si>
  <si>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</si>
  <si>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</si>
  <si>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</si>
  <si>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</si>
  <si>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</si>
  <si>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</si>
  <si>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</si>
  <si>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</si>
  <si>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</si>
  <si>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</si>
  <si>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</si>
  <si>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</si>
  <si>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</si>
  <si>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</si>
  <si>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</si>
  <si>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</si>
  <si>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</si>
  <si>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</si>
  <si>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</si>
  <si>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</si>
  <si>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</si>
  <si>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</si>
  <si>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</si>
  <si>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</si>
  <si>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</si>
  <si>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</si>
  <si>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</si>
  <si>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</si>
  <si>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</si>
  <si>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</si>
  <si>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</si>
  <si>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</si>
  <si>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</si>
  <si>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</si>
  <si>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</si>
  <si>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</si>
  <si>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</si>
  <si>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</si>
  <si>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</si>
  <si>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</si>
  <si>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</si>
  <si>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</si>
  <si>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</si>
  <si>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</si>
  <si>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</si>
  <si>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</si>
  <si>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</si>
  <si>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</si>
  <si>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</si>
  <si>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</si>
  <si>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</si>
  <si>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</si>
  <si>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</si>
  <si>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</si>
  <si>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</si>
  <si>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</si>
  <si>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</si>
  <si>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</si>
  <si>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</si>
  <si>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</si>
  <si>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</si>
  <si>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</si>
  <si>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</si>
  <si>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</si>
  <si>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</si>
  <si>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</si>
  <si>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</si>
  <si>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</si>
  <si>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</si>
  <si>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</si>
  <si>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</si>
  <si>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</si>
  <si>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</si>
  <si>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</si>
  <si>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</si>
  <si>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</si>
  <si>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</si>
  <si>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</si>
  <si>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</si>
  <si>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</si>
  <si>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</si>
  <si>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</si>
  <si>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</si>
  <si>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</si>
  <si>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</si>
  <si>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</si>
  <si>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</si>
  <si>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</si>
  <si>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</si>
  <si>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</si>
  <si>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</si>
  <si>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</si>
  <si>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</si>
  <si>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</si>
  <si>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</si>
  <si>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</si>
  <si>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</si>
  <si>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</si>
  <si>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</si>
  <si>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</si>
  <si>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</si>
  <si>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</si>
  <si>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</si>
  <si>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</si>
  <si>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</si>
  <si>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</si>
  <si>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</si>
  <si>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</si>
  <si>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</si>
  <si>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</si>
  <si>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</si>
  <si>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</si>
  <si>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</si>
  <si>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</si>
  <si>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</si>
  <si>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</si>
  <si>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</si>
  <si>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</si>
  <si>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</si>
  <si>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</si>
  <si>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</si>
  <si>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</si>
  <si>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</si>
  <si>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</si>
  <si>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</si>
  <si>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</si>
  <si>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</si>
  <si>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</si>
  <si>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</si>
  <si>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</si>
  <si>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</si>
  <si>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</si>
  <si>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</si>
  <si>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</si>
  <si>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</si>
  <si>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</si>
  <si>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</si>
  <si>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</si>
  <si>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</si>
  <si>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</si>
  <si>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</si>
  <si>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</si>
  <si>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</si>
  <si>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</si>
  <si>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</si>
  <si>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</si>
  <si>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</si>
  <si>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</si>
  <si>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</si>
  <si>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</si>
  <si>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</si>
  <si>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</si>
  <si>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</si>
  <si>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</si>
  <si>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</si>
  <si>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</si>
  <si>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</si>
  <si>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</si>
  <si>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</si>
  <si>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</si>
  <si>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</si>
  <si>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</si>
  <si>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</si>
  <si>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</si>
  <si>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</si>
  <si>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</si>
  <si>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</si>
  <si>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</si>
  <si>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</si>
  <si>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</si>
  <si>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</si>
  <si>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</si>
  <si>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</si>
  <si>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</si>
  <si>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</si>
  <si>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</si>
  <si>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</si>
  <si>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</si>
  <si>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</si>
  <si>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</si>
  <si>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</si>
  <si>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</si>
  <si>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</si>
  <si>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</si>
  <si>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</si>
  <si>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</si>
  <si>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</si>
  <si>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</si>
  <si>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</si>
  <si>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</si>
  <si>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</si>
  <si>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</si>
  <si>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</si>
  <si>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</si>
  <si>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</si>
  <si>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</si>
  <si>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</si>
  <si>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</si>
  <si>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</si>
  <si>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</si>
  <si>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</si>
  <si>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</si>
  <si>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</si>
  <si>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</si>
  <si>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</si>
  <si>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</si>
  <si>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</si>
  <si>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</si>
  <si>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</si>
  <si>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</si>
  <si>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</si>
  <si>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</si>
  <si>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</si>
  <si>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</si>
  <si>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</si>
  <si>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</si>
  <si>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</si>
  <si>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</si>
  <si>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</si>
  <si>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</si>
  <si>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</si>
  <si>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</si>
  <si>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</si>
  <si>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</si>
  <si>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</si>
  <si>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</si>
  <si>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</si>
  <si>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</si>
  <si>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</si>
  <si>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</si>
  <si>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</si>
  <si>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</si>
  <si>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</si>
  <si>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</si>
  <si>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</si>
  <si>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</si>
  <si>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</si>
  <si>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</si>
  <si>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</si>
  <si>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</si>
  <si>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</si>
  <si>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</si>
  <si>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</si>
  <si>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</si>
  <si>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</si>
  <si>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</si>
  <si>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</si>
  <si>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</si>
  <si>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</si>
  <si>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</si>
  <si>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</si>
  <si>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</si>
  <si>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</si>
  <si>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</si>
  <si>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</si>
  <si>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</si>
  <si>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</si>
  <si>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</si>
  <si>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</si>
  <si>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</si>
  <si>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</si>
  <si>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</si>
  <si>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</si>
  <si>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</si>
  <si>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</si>
  <si>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</si>
  <si>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</si>
  <si>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</si>
  <si>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</si>
  <si>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</si>
  <si>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</si>
  <si>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</si>
  <si>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</si>
  <si>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</si>
  <si>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</si>
  <si>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</si>
  <si>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</si>
  <si>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</si>
  <si>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</si>
  <si>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</si>
  <si>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</si>
  <si>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</si>
  <si>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</si>
  <si>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</si>
  <si>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</si>
  <si>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</si>
  <si>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</si>
  <si>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</si>
  <si>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</si>
  <si>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</si>
  <si>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</si>
  <si>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</si>
  <si>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</si>
  <si>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</si>
  <si>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</si>
  <si>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</si>
  <si>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</si>
  <si>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</si>
  <si>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</si>
  <si>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</si>
  <si>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</si>
  <si>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</si>
  <si>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</si>
  <si>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</si>
  <si>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</si>
  <si>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</si>
  <si>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</si>
  <si>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</si>
  <si>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</si>
  <si>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</si>
  <si>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</si>
  <si>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</si>
  <si>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</si>
  <si>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</si>
  <si>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</si>
  <si>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</si>
  <si>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</si>
  <si>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</si>
  <si>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</si>
  <si>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</si>
  <si>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</si>
  <si>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</si>
  <si>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</si>
  <si>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</si>
  <si>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</si>
  <si>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</si>
  <si>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</si>
  <si>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</si>
  <si>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</si>
  <si>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</si>
  <si>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</si>
  <si>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</si>
  <si>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</si>
  <si>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</si>
  <si>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</si>
  <si>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</si>
  <si>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</si>
  <si>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</si>
  <si>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</si>
  <si>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</si>
  <si>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</si>
  <si>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</si>
  <si>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</si>
  <si>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</si>
  <si>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</si>
  <si>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</si>
  <si>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</si>
  <si>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</si>
  <si>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</si>
  <si>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</si>
  <si>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</si>
  <si>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</si>
  <si>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</si>
  <si>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</si>
  <si>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</si>
  <si>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</si>
  <si>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</si>
  <si>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</si>
  <si>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</si>
  <si>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</si>
  <si>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</si>
  <si>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</si>
  <si>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</si>
  <si>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</si>
  <si>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</si>
  <si>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</si>
  <si>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</si>
  <si>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</si>
  <si>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</si>
  <si>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</si>
  <si>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</si>
  <si>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</si>
  <si>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</si>
  <si>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</si>
  <si>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</si>
  <si>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</si>
  <si>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</si>
  <si>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</si>
  <si>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</si>
  <si>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</si>
  <si>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</si>
  <si>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</si>
  <si>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</si>
  <si>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</si>
  <si>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</si>
  <si>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</si>
  <si>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</si>
  <si>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</si>
  <si>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</si>
  <si>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</si>
  <si>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</si>
  <si>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</si>
  <si>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</si>
  <si>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</si>
  <si>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</si>
  <si>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</si>
  <si>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</si>
  <si>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</si>
  <si>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</si>
  <si>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</si>
  <si>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</si>
  <si>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</si>
  <si>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</si>
  <si>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</si>
  <si>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</si>
  <si>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</si>
  <si>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</si>
  <si>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</si>
  <si>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</si>
  <si>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</si>
  <si>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</si>
  <si>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</si>
  <si>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</si>
  <si>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</si>
  <si>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</si>
  <si>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</si>
  <si>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</si>
  <si>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</si>
  <si>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</si>
  <si>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</si>
  <si>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</si>
  <si>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</si>
  <si>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</si>
  <si>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</si>
  <si>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</si>
  <si>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</si>
  <si>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</si>
  <si>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</si>
  <si>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</si>
  <si>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</si>
  <si>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</si>
  <si>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</si>
  <si>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</si>
  <si>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</si>
  <si>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</si>
  <si>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</si>
  <si>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</si>
  <si>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</si>
  <si>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</si>
  <si>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</si>
  <si>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</si>
  <si>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</si>
  <si>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</si>
  <si>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</si>
  <si>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</si>
  <si>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</si>
  <si>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</si>
  <si>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</si>
  <si>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</si>
  <si>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</si>
  <si>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</si>
  <si>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</si>
  <si>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</si>
  <si>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</si>
  <si>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</si>
  <si>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</si>
  <si>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</si>
  <si>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</si>
  <si>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</si>
  <si>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</si>
  <si>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</si>
  <si>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</si>
  <si>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</si>
  <si>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</si>
  <si>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</si>
  <si>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</si>
  <si>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</si>
  <si>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</si>
  <si>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</si>
  <si>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</si>
  <si>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</si>
  <si>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</si>
  <si>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</si>
  <si>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</si>
  <si>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</si>
  <si>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</si>
  <si>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</si>
  <si>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</si>
  <si>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</si>
  <si>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</si>
  <si>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</si>
  <si>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</si>
  <si>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</si>
  <si>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</si>
  <si>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</si>
  <si>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</si>
  <si>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</si>
  <si>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</si>
  <si>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</si>
  <si>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</si>
  <si>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</si>
  <si>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</si>
  <si>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</si>
  <si>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</si>
  <si>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</si>
  <si>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</si>
  <si>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</si>
  <si>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</si>
  <si>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</si>
  <si>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</si>
  <si>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</si>
  <si>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</si>
  <si>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</si>
  <si>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</si>
  <si>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</si>
  <si>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</si>
  <si>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</si>
  <si>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</si>
  <si>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</si>
  <si>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</si>
  <si>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</si>
  <si>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</si>
  <si>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</si>
  <si>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</si>
  <si>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</si>
  <si>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</si>
  <si>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</si>
  <si>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</si>
  <si>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</si>
  <si>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</si>
  <si>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</si>
  <si>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</si>
  <si>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</si>
  <si>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</si>
  <si>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</si>
  <si>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</si>
  <si>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</si>
  <si>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</si>
  <si>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</si>
  <si>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</si>
  <si>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</si>
  <si>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</si>
  <si>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</si>
  <si>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</si>
  <si>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</si>
  <si>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</si>
  <si>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</si>
  <si>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</si>
  <si>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</si>
  <si>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</si>
  <si>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</si>
  <si>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</si>
  <si>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</si>
  <si>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</si>
  <si>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</si>
  <si>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</si>
  <si>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</si>
  <si>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</si>
  <si>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</si>
  <si>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</si>
  <si>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</si>
  <si>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</si>
  <si>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</si>
  <si>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</si>
  <si>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</si>
  <si>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</si>
  <si>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</si>
  <si>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</si>
  <si>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</si>
  <si>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</si>
  <si>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</si>
  <si>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</si>
  <si>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</si>
  <si>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</si>
  <si>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</si>
  <si>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</si>
  <si>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</si>
  <si>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</si>
  <si>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</si>
  <si>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</si>
  <si>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</si>
  <si>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</si>
  <si>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</si>
  <si>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</si>
  <si>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</si>
  <si>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</si>
  <si>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</si>
  <si>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</si>
  <si>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</si>
  <si>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</si>
  <si>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</si>
  <si>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</si>
  <si>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</si>
  <si>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</si>
  <si>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</si>
  <si>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</si>
  <si>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</si>
  <si>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</si>
  <si>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</si>
  <si>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</si>
  <si>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</si>
  <si>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</si>
  <si>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</si>
  <si>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</si>
  <si>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</si>
  <si>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</si>
  <si>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</si>
  <si>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</si>
  <si>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</si>
  <si>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</si>
  <si>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</si>
  <si>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</si>
  <si>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</si>
  <si>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</si>
  <si>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</si>
  <si>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</si>
  <si>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</si>
  <si>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</si>
  <si>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</si>
  <si>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</si>
  <si>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</si>
  <si>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</si>
  <si>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</si>
  <si>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</si>
  <si>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</si>
  <si>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</si>
  <si>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</si>
  <si>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</si>
  <si>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</si>
  <si>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</si>
  <si>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</si>
  <si>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</si>
  <si>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</si>
  <si>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</si>
  <si>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</si>
  <si>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</si>
  <si>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</si>
  <si>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</si>
  <si>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</si>
  <si>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</si>
  <si>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</si>
  <si>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</si>
  <si>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</si>
  <si>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</si>
  <si>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</si>
  <si>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</si>
  <si>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</si>
  <si>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</si>
  <si>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</si>
  <si>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</si>
  <si>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</si>
  <si>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</si>
  <si>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</si>
  <si>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</si>
  <si>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</si>
  <si>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</si>
  <si>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</si>
  <si>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</si>
  <si>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</si>
  <si>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</si>
  <si>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</si>
  <si>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</si>
  <si>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</si>
  <si>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</si>
  <si>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</si>
  <si>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</si>
  <si>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</si>
  <si>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</si>
  <si>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</si>
  <si>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</si>
  <si>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</si>
  <si>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</si>
  <si>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</si>
  <si>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</si>
  <si>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</si>
  <si>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</si>
  <si>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</si>
  <si>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</si>
  <si>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</si>
  <si>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</si>
  <si>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</si>
  <si>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</si>
  <si>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</si>
  <si>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</si>
  <si>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</si>
  <si>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</si>
  <si>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</si>
  <si>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</si>
  <si>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</si>
  <si>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</si>
  <si>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</si>
  <si>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</si>
  <si>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</si>
  <si>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</si>
  <si>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</si>
  <si>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</si>
  <si>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</si>
  <si>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</si>
  <si>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</si>
  <si>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</si>
  <si>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</si>
  <si>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</si>
  <si>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</si>
  <si>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</si>
  <si>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</si>
  <si>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</si>
  <si>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</si>
  <si>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</si>
  <si>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</si>
  <si>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</si>
  <si>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</si>
  <si>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</si>
  <si>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</si>
  <si>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</si>
  <si>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</si>
  <si>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</si>
  <si>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</si>
  <si>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</si>
  <si>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</si>
  <si>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</si>
  <si>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</si>
  <si>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</si>
  <si>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</si>
  <si>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</si>
  <si>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</si>
  <si>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</si>
  <si>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</si>
  <si>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</si>
  <si>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</si>
  <si>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</si>
  <si>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</si>
  <si>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</si>
  <si>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</si>
  <si>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</si>
  <si>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</si>
  <si>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</si>
  <si>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</si>
  <si>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</si>
  <si>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</si>
  <si>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</si>
  <si>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</si>
  <si>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</si>
  <si>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</si>
  <si>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</si>
  <si>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</si>
  <si>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</si>
  <si>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</si>
  <si>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</si>
  <si>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</si>
  <si>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</si>
  <si>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</si>
  <si>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</si>
  <si>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</si>
  <si>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</si>
  <si>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</si>
  <si>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</si>
  <si>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</si>
  <si>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</si>
  <si>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</si>
  <si>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</si>
  <si>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</si>
  <si>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</si>
  <si>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</si>
  <si>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</si>
  <si>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</si>
  <si>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</si>
  <si>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</si>
  <si>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</si>
  <si>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</si>
  <si>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</si>
  <si>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</si>
  <si>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</si>
  <si>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</si>
  <si>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</si>
  <si>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</si>
  <si>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</si>
  <si>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</si>
  <si>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</si>
  <si>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</si>
  <si>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</si>
  <si>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</si>
  <si>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</si>
  <si>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</si>
  <si>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</si>
  <si>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</si>
  <si>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</si>
  <si>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</si>
  <si>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</si>
  <si>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</si>
  <si>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</si>
  <si>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</si>
  <si>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</si>
  <si>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</si>
  <si>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</si>
  <si>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</si>
  <si>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</si>
  <si>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</si>
  <si>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</si>
  <si>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</si>
  <si>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</si>
  <si>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</si>
  <si>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</si>
  <si>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</si>
  <si>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</si>
  <si>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</si>
  <si>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</si>
  <si>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</si>
  <si>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</si>
  <si>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</si>
  <si>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</si>
  <si>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</si>
  <si>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</si>
  <si>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</si>
  <si>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</si>
  <si>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</si>
  <si>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</si>
  <si>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</si>
  <si>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</si>
  <si>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</si>
  <si>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</si>
  <si>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</si>
  <si>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</si>
  <si>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</si>
  <si>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</si>
  <si>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</si>
  <si>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</si>
  <si>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</si>
  <si>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</si>
  <si>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</si>
  <si>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</si>
  <si>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</si>
  <si>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</si>
  <si>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</si>
  <si>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</si>
  <si>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</si>
  <si>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</si>
  <si>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</si>
  <si>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</si>
  <si>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</si>
  <si>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</si>
  <si>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</si>
  <si>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</si>
  <si>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</si>
  <si>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</si>
  <si>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</si>
  <si>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</si>
  <si>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</si>
  <si>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</si>
  <si>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</si>
  <si>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</si>
  <si>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</si>
  <si>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</si>
  <si>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</si>
  <si>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</si>
  <si>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</si>
  <si>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</si>
  <si>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</si>
  <si>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</si>
  <si>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</si>
  <si>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</si>
  <si>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</si>
  <si>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</si>
  <si>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</si>
  <si>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</si>
  <si>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</si>
  <si>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</si>
  <si>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</si>
  <si>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</si>
  <si>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</si>
  <si>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</si>
  <si>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</si>
  <si>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</si>
  <si>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</si>
  <si>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</si>
  <si>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</si>
  <si>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</si>
  <si>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</si>
  <si>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</si>
  <si>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</si>
  <si>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</si>
  <si>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</si>
  <si>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</si>
  <si>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</si>
  <si>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</si>
  <si>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</si>
  <si>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</si>
  <si>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</si>
  <si>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</si>
  <si>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</si>
  <si>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</si>
  <si>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</si>
  <si>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</si>
  <si>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</si>
  <si>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</si>
  <si>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</si>
  <si>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</si>
  <si>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</si>
  <si>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</si>
  <si>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</si>
  <si>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</si>
  <si>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</si>
  <si>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</si>
  <si>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</si>
  <si>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</si>
  <si>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</si>
  <si>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</si>
  <si>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</si>
  <si>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</si>
  <si>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</si>
  <si>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</si>
  <si>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</si>
  <si>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</si>
  <si>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</si>
  <si>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</si>
  <si>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</si>
  <si>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</si>
  <si>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</si>
  <si>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</si>
  <si>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</si>
  <si>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</si>
  <si>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</si>
  <si>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</si>
  <si>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</si>
  <si>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</si>
  <si>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</si>
  <si>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</si>
  <si>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</si>
  <si>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</si>
  <si>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</si>
  <si>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</si>
  <si>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</si>
  <si>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</si>
  <si>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</si>
  <si>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</si>
  <si>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</si>
  <si>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</si>
  <si>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</si>
  <si>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</si>
  <si>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</si>
  <si>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</si>
  <si>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</si>
  <si>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</si>
  <si>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</si>
  <si>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</si>
  <si>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</si>
  <si>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</si>
  <si>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</si>
  <si>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</si>
  <si>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</si>
  <si>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</si>
  <si>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</si>
  <si>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</si>
  <si>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</si>
  <si>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</si>
  <si>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</si>
  <si>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</si>
  <si>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</si>
  <si>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</si>
  <si>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</si>
  <si>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</si>
  <si>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</si>
  <si>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</si>
  <si>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</si>
  <si>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</si>
  <si>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</si>
  <si>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</si>
  <si>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</si>
  <si>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</si>
  <si>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</si>
  <si>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</si>
  <si>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</si>
  <si>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</si>
  <si>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</si>
  <si>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</si>
  <si>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</si>
  <si>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</si>
  <si>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</si>
  <si>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</si>
  <si>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</si>
  <si>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</si>
  <si>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</si>
  <si>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</si>
  <si>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</si>
  <si>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</si>
  <si>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</si>
  <si>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</si>
  <si>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</si>
  <si>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</si>
  <si>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</si>
  <si>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</si>
  <si>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</si>
  <si>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</si>
  <si>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</si>
  <si>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</si>
  <si>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</si>
  <si>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</si>
  <si>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</si>
  <si>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</si>
  <si>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</si>
  <si>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</si>
  <si>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</si>
  <si>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</si>
  <si>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</si>
  <si>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</si>
  <si>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</si>
  <si>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</si>
  <si>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</si>
  <si>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</si>
  <si>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</si>
  <si>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</si>
  <si>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</si>
  <si>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</si>
  <si>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</si>
  <si>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</si>
  <si>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</si>
  <si>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</si>
  <si>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</si>
  <si>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</si>
  <si>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</si>
  <si>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</si>
  <si>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</si>
  <si>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</si>
  <si>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</si>
  <si>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</si>
  <si>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</si>
  <si>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</si>
  <si>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</si>
  <si>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</si>
  <si>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</si>
  <si>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</si>
  <si>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</si>
  <si>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</si>
  <si>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</si>
  <si>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</si>
  <si>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</si>
  <si>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</si>
  <si>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</si>
  <si>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</si>
  <si>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</si>
  <si>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</si>
  <si>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</si>
  <si>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</si>
  <si>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</si>
  <si>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</si>
  <si>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</si>
  <si>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</si>
  <si>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</si>
  <si>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</si>
  <si>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</si>
  <si>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</si>
  <si>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</si>
  <si>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</si>
  <si>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</si>
  <si>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</si>
  <si>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</si>
  <si>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</si>
  <si>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</si>
  <si>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</si>
  <si>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</si>
  <si>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</si>
  <si>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</si>
  <si>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</si>
  <si>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</si>
  <si>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</si>
  <si>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</si>
  <si>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</si>
  <si>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</si>
  <si>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</si>
  <si>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</si>
  <si>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</si>
  <si>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</si>
  <si>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</si>
  <si>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</si>
  <si>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</si>
  <si>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</si>
  <si>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</si>
  <si>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</si>
  <si>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</si>
  <si>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</si>
  <si>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</si>
  <si>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</si>
  <si>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</si>
  <si>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</si>
  <si>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</si>
  <si>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</si>
  <si>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</si>
  <si>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</si>
  <si>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</si>
  <si>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</si>
  <si>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</si>
  <si>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</si>
  <si>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</si>
  <si>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</si>
  <si>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</si>
  <si>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</si>
  <si>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</si>
  <si>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</si>
  <si>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</si>
  <si>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</si>
  <si>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</si>
  <si>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</si>
  <si>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</si>
  <si>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</si>
  <si>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</si>
  <si>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</si>
  <si>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</si>
  <si>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</si>
  <si>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</si>
  <si>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</si>
  <si>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</si>
  <si>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</si>
  <si>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</si>
  <si>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</si>
  <si>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</si>
  <si>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</si>
  <si>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</si>
  <si>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</si>
  <si>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</si>
  <si>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</si>
  <si>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</si>
  <si>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</si>
  <si>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</si>
  <si>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</si>
  <si>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</si>
  <si>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</si>
  <si>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</si>
  <si>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</si>
  <si>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</si>
  <si>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</si>
  <si>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</si>
  <si>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</si>
  <si>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</si>
  <si>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</si>
  <si>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</si>
  <si>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</si>
  <si>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</si>
  <si>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</si>
  <si>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</si>
  <si>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</si>
  <si>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</si>
  <si>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</si>
  <si>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</si>
  <si>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</si>
  <si>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</si>
  <si>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</si>
  <si>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</si>
  <si>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</si>
  <si>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</si>
  <si>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</si>
  <si>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</si>
  <si>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</si>
  <si>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</si>
  <si>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</si>
  <si>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</si>
  <si>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</si>
  <si>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</si>
  <si>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</si>
  <si>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</si>
  <si>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</si>
  <si>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</si>
  <si>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</si>
  <si>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</si>
  <si>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</si>
  <si>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</si>
  <si>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</si>
  <si>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</si>
  <si>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</si>
  <si>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</si>
  <si>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</si>
  <si>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</si>
  <si>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</si>
  <si>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</si>
  <si>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</si>
  <si>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</si>
  <si>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</si>
  <si>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</si>
  <si>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</si>
  <si>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</si>
  <si>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</si>
  <si>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</si>
  <si>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</si>
  <si>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</si>
  <si>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</si>
  <si>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</si>
  <si>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</si>
  <si>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</si>
  <si>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</si>
  <si>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</si>
  <si>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</si>
  <si>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</si>
  <si>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</si>
  <si>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</si>
  <si>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</si>
  <si>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</si>
  <si>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</si>
  <si>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</si>
  <si>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</si>
  <si>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</si>
  <si>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</si>
  <si>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</si>
  <si>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</si>
  <si>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</si>
  <si>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</si>
  <si>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</si>
  <si>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</si>
  <si>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</si>
  <si>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</si>
  <si>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</si>
  <si>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</si>
  <si>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</si>
  <si>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</si>
  <si>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</si>
  <si>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</si>
  <si>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</si>
  <si>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</si>
  <si>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</si>
  <si>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</si>
  <si>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</si>
  <si>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</si>
  <si>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</si>
  <si>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</si>
  <si>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</si>
  <si>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</si>
  <si>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</si>
  <si>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</si>
  <si>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</si>
  <si>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</si>
  <si>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</si>
  <si>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</si>
  <si>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</si>
  <si>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</si>
  <si>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</si>
  <si>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</si>
  <si>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</si>
  <si>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</si>
  <si>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</si>
  <si>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</si>
  <si>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</si>
  <si>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</si>
  <si>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</si>
  <si>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</si>
  <si>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</si>
  <si>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</si>
  <si>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</si>
  <si>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</si>
  <si>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</si>
  <si>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</si>
  <si>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</si>
  <si>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</si>
  <si>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</si>
  <si>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</si>
  <si>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</si>
  <si>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</si>
  <si>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</si>
  <si>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</si>
  <si>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</si>
  <si>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</si>
  <si>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</si>
  <si>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</si>
  <si>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</si>
  <si>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</si>
  <si>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</si>
  <si>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</si>
  <si>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</si>
  <si>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</si>
  <si>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</si>
  <si>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</si>
  <si>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</si>
  <si>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</si>
  <si>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</si>
  <si>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</si>
  <si>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</si>
  <si>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</si>
  <si>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</si>
  <si>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</si>
  <si>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</si>
  <si>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</si>
  <si>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</si>
  <si>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</si>
  <si>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</si>
  <si>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</si>
  <si>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</si>
  <si>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</si>
  <si>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</si>
  <si>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</si>
  <si>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</si>
  <si>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</si>
  <si>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</si>
  <si>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</si>
  <si>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</si>
  <si>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</si>
  <si>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</si>
  <si>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</si>
  <si>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</si>
  <si>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</si>
  <si>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</si>
  <si>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</si>
  <si>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</si>
  <si>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</si>
  <si>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</si>
  <si>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</si>
  <si>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</si>
  <si>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</si>
  <si>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</si>
  <si>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</si>
  <si>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</si>
  <si>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</si>
  <si>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</si>
  <si>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</si>
  <si>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</si>
  <si>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</si>
  <si>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</si>
  <si>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</si>
  <si>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</si>
  <si>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</si>
  <si>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</si>
  <si>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</si>
  <si>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</si>
  <si>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</si>
  <si>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</si>
  <si>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</si>
  <si>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</si>
  <si>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</si>
  <si>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</si>
  <si>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</si>
  <si>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</si>
  <si>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</si>
  <si>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</si>
  <si>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</si>
  <si>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</si>
  <si>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</si>
  <si>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</si>
  <si>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</si>
  <si>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</si>
  <si>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</si>
  <si>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</si>
  <si>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</si>
  <si>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</si>
  <si>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</si>
  <si>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</si>
  <si>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</si>
  <si>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</si>
  <si>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</si>
  <si>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</si>
  <si>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</si>
  <si>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</si>
  <si>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</si>
  <si>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</si>
  <si>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</si>
  <si>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</si>
  <si>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</si>
  <si>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</si>
  <si>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</si>
  <si>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</si>
  <si>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</si>
  <si>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</si>
  <si>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</si>
  <si>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</si>
  <si>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</si>
  <si>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</si>
  <si>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</si>
  <si>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</si>
  <si>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</si>
  <si>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</si>
  <si>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</si>
  <si>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</si>
  <si>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</si>
  <si>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</si>
  <si>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</si>
  <si>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</si>
  <si>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</si>
  <si>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</si>
  <si>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</si>
  <si>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</si>
  <si>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</si>
  <si>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</si>
  <si>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</si>
  <si>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</si>
  <si>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</si>
  <si>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</si>
  <si>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</si>
  <si>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</si>
  <si>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</si>
  <si>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</si>
  <si>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</si>
  <si>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</si>
  <si>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</si>
  <si>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</si>
  <si>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</si>
  <si>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</si>
  <si>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</si>
  <si>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</si>
  <si>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</si>
  <si>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</si>
  <si>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</si>
  <si>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</si>
  <si>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</si>
  <si>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</si>
  <si>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</si>
  <si>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</si>
  <si>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</si>
  <si>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</si>
  <si>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</si>
  <si>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</si>
  <si>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</si>
  <si>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</si>
  <si>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</si>
  <si>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</si>
  <si>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</si>
  <si>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</si>
  <si>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</si>
  <si>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</si>
  <si>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</si>
  <si>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</si>
  <si>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</si>
  <si>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</si>
  <si>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</si>
  <si>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</si>
  <si>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</si>
  <si>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</si>
  <si>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</si>
  <si>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</si>
  <si>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</si>
  <si>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</si>
  <si>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</si>
  <si>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</si>
  <si>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</si>
  <si>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</si>
  <si>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</si>
  <si>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</si>
  <si>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</si>
  <si>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</si>
  <si>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</si>
  <si>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</si>
  <si>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</si>
  <si>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</si>
  <si>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</si>
  <si>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</si>
  <si>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</si>
  <si>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</si>
  <si>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</si>
  <si>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</si>
  <si>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</si>
  <si>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</si>
  <si>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</si>
  <si>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</si>
  <si>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</si>
  <si>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</si>
  <si>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</si>
  <si>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</si>
  <si>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</si>
  <si>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</si>
  <si>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</si>
  <si>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</si>
  <si>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</si>
  <si>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</si>
  <si>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</si>
  <si>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</si>
  <si>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</si>
  <si>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</si>
  <si>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</si>
  <si>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</si>
  <si>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</si>
  <si>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</si>
  <si>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</si>
  <si>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</si>
  <si>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</si>
  <si>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</si>
  <si>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</si>
  <si>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</si>
  <si>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</si>
  <si>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</si>
  <si>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</si>
  <si>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</si>
  <si>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</si>
  <si>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</si>
  <si>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</si>
  <si>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</si>
  <si>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</si>
  <si>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</si>
  <si>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</si>
  <si>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</si>
  <si>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</si>
  <si>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</si>
  <si>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</si>
  <si>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</si>
  <si>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</si>
  <si>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</si>
  <si>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</si>
  <si>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</si>
  <si>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</si>
  <si>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</si>
  <si>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</si>
  <si>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</si>
  <si>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</si>
  <si>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</si>
  <si>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</si>
  <si>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</si>
  <si>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</si>
  <si>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</si>
  <si>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</si>
  <si>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</si>
  <si>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</si>
  <si>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</si>
  <si>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</si>
  <si>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</si>
  <si>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</si>
  <si>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</si>
  <si>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</si>
  <si>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</si>
  <si>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</si>
  <si>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</si>
  <si>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</si>
  <si>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</si>
  <si>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</si>
  <si>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</si>
  <si>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</si>
  <si>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</si>
  <si>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</si>
  <si>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</si>
  <si>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</si>
  <si>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</si>
  <si>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</si>
  <si>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</si>
  <si>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</si>
  <si>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</si>
  <si>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</si>
  <si>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</si>
  <si>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</si>
  <si>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</si>
  <si>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</si>
  <si>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</si>
  <si>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</si>
  <si>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</si>
  <si>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</si>
  <si>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</si>
  <si>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</si>
  <si>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</si>
  <si>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</si>
  <si>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</si>
  <si>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</si>
  <si>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</si>
  <si>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</si>
  <si>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</si>
  <si>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</si>
  <si>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</si>
  <si>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</si>
  <si>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</si>
  <si>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</si>
  <si>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</si>
  <si>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</si>
  <si>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</si>
  <si>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</si>
  <si>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</si>
  <si>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</si>
  <si>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</si>
  <si>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</si>
  <si>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</si>
  <si>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</si>
  <si>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</si>
  <si>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</si>
  <si>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</si>
  <si>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</si>
  <si>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</si>
  <si>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</si>
  <si>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</si>
  <si>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</si>
  <si>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</si>
  <si>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</si>
  <si>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</si>
  <si>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</si>
  <si>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</si>
  <si>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</si>
  <si>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</si>
  <si>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</si>
  <si>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</si>
  <si>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</si>
  <si>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</si>
  <si>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</si>
  <si>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</si>
  <si>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</si>
  <si>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</si>
  <si>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</si>
  <si>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</si>
  <si>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</si>
  <si>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</si>
  <si>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</si>
  <si>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</si>
  <si>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</si>
  <si>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</si>
  <si>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</si>
  <si>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</si>
  <si>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</si>
  <si>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</si>
  <si>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</si>
  <si>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</si>
  <si>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</si>
  <si>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</si>
  <si>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</si>
  <si>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</si>
  <si>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</si>
  <si>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</si>
  <si>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</si>
  <si>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</si>
  <si>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</si>
  <si>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</si>
  <si>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</si>
  <si>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</si>
  <si>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</si>
  <si>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</si>
  <si>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</si>
  <si>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</si>
  <si>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</si>
  <si>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</si>
  <si>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</si>
  <si>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</si>
  <si>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</si>
  <si>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</si>
  <si>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</si>
  <si>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</si>
  <si>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</si>
  <si>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</si>
  <si>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</si>
  <si>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</si>
  <si>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</si>
  <si>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</si>
  <si>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</si>
  <si>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</si>
  <si>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</si>
  <si>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</si>
  <si>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</si>
  <si>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</si>
  <si>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</si>
  <si>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</si>
  <si>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</si>
  <si>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</si>
  <si>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</si>
  <si>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</si>
  <si>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</si>
  <si>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</si>
  <si>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</si>
  <si>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</si>
  <si>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</si>
  <si>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</si>
  <si>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</si>
  <si>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</si>
  <si>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</si>
  <si>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</si>
  <si>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</si>
  <si>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</si>
  <si>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</si>
  <si>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</si>
  <si>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</si>
  <si>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</si>
  <si>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</si>
  <si>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</si>
  <si>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</si>
  <si>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</si>
  <si>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</si>
  <si>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</si>
  <si>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</si>
  <si>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</si>
  <si>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</si>
  <si>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</si>
  <si>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</si>
  <si>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</si>
  <si>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</si>
  <si>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</si>
  <si>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</si>
  <si>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</si>
  <si>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</si>
  <si>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</si>
  <si>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</si>
  <si>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</si>
  <si>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</si>
  <si>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</si>
  <si>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</si>
  <si>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</si>
  <si>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</si>
  <si>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</si>
  <si>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</si>
  <si>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</si>
  <si>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</si>
  <si>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</si>
  <si>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</si>
  <si>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</si>
  <si>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</si>
  <si>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</si>
  <si>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</si>
  <si>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</si>
  <si>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</si>
  <si>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</si>
  <si>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</si>
  <si>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</si>
  <si>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</si>
  <si>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</si>
  <si>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</si>
  <si>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</si>
  <si>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</si>
  <si>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</si>
  <si>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</si>
  <si>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</si>
  <si>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</si>
  <si>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</si>
  <si>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</si>
  <si>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</si>
  <si>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</si>
  <si>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</si>
  <si>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</si>
  <si>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</si>
  <si>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</si>
  <si>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</si>
  <si>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</si>
  <si>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</si>
  <si>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</si>
  <si>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</si>
  <si>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</si>
  <si>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</si>
  <si>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</si>
  <si>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</si>
  <si>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</si>
  <si>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</si>
  <si>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</si>
  <si>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</si>
  <si>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</si>
  <si>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</si>
  <si>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</si>
  <si>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</si>
  <si>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</si>
  <si>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</si>
  <si>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</si>
  <si>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</si>
  <si>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</si>
  <si>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</si>
  <si>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</si>
  <si>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</si>
  <si>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</si>
  <si>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</si>
  <si>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</si>
  <si>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</si>
  <si>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</si>
  <si>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</si>
  <si>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</si>
  <si>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</si>
  <si>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</si>
  <si>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</si>
  <si>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</si>
  <si>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</si>
  <si>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</si>
  <si>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</si>
  <si>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</si>
  <si>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</si>
  <si>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</si>
  <si>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</si>
  <si>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</si>
  <si>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</si>
  <si>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</si>
  <si>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</si>
  <si>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</si>
  <si>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</si>
  <si>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</si>
  <si>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</si>
  <si>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</si>
  <si>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</si>
  <si>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</si>
  <si>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</si>
  <si>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</si>
  <si>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</si>
  <si>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</si>
  <si>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</si>
  <si>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</si>
  <si>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</si>
  <si>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</si>
  <si>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</si>
  <si>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</si>
  <si>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</si>
  <si>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</si>
  <si>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</si>
  <si>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</si>
  <si>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</si>
  <si>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</si>
  <si>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</si>
  <si>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</si>
  <si>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</si>
  <si>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</si>
  <si>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</si>
  <si>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</si>
  <si>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</si>
  <si>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</si>
  <si>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</si>
  <si>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</si>
  <si>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</si>
  <si>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</si>
  <si>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</si>
  <si>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</si>
  <si>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</si>
  <si>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</si>
  <si>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</si>
  <si>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</si>
  <si>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</si>
  <si>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</si>
  <si>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</si>
  <si>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</si>
  <si>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</si>
  <si>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</si>
  <si>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</si>
  <si>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</si>
  <si>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</si>
  <si>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</si>
  <si>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</si>
  <si>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</si>
  <si>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</si>
  <si>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</si>
  <si>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</si>
  <si>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</si>
  <si>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</si>
  <si>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</si>
  <si>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</si>
  <si>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</si>
  <si>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</si>
  <si>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</si>
  <si>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</si>
  <si>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</si>
  <si>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</si>
  <si>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</si>
  <si>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</si>
  <si>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</si>
  <si>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</si>
  <si>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</si>
  <si>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</si>
  <si>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</si>
  <si>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</si>
  <si>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</si>
  <si>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</si>
  <si>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</si>
  <si>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</si>
  <si>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</si>
  <si>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</si>
  <si>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</si>
  <si>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</si>
  <si>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</si>
  <si>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</si>
  <si>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</si>
  <si>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</si>
  <si>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</si>
  <si>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</si>
  <si>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</si>
  <si>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</si>
  <si>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</si>
  <si>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</si>
  <si>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</si>
  <si>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</si>
  <si>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</si>
  <si>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</si>
  <si>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</si>
  <si>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</si>
  <si>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</si>
  <si>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</si>
  <si>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</si>
  <si>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</si>
  <si>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</si>
  <si>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</si>
  <si>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</si>
  <si>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</si>
  <si>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</si>
  <si>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</si>
  <si>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</si>
  <si>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</si>
  <si>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</si>
  <si>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</si>
  <si>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</si>
  <si>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</si>
  <si>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</si>
  <si>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</si>
  <si>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</si>
  <si>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</si>
  <si>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</si>
  <si>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</si>
  <si>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</si>
  <si>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</si>
  <si>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</si>
  <si>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</si>
  <si>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</si>
  <si>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</si>
  <si>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</si>
  <si>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</si>
  <si>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</si>
  <si>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</si>
  <si>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</si>
  <si>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</si>
  <si>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</si>
  <si>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</si>
  <si>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</si>
  <si>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</si>
  <si>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</si>
  <si>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</si>
  <si>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</si>
  <si>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</si>
  <si>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</si>
  <si>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</si>
  <si>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</si>
  <si>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</si>
  <si>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</si>
  <si>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</si>
  <si>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</si>
  <si>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</si>
  <si>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</si>
  <si>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</si>
  <si>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</si>
  <si>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</si>
  <si>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</si>
  <si>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</si>
  <si>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</si>
  <si>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</si>
  <si>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</si>
  <si>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</si>
  <si>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</si>
  <si>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</si>
  <si>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</si>
  <si>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</si>
  <si>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</si>
  <si>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</si>
  <si>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</si>
  <si>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</si>
  <si>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</si>
  <si>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</si>
  <si>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</si>
  <si>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</si>
  <si>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</si>
  <si>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</si>
  <si>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</si>
  <si>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</si>
  <si>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</si>
  <si>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</si>
  <si>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</si>
  <si>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</si>
  <si>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</si>
  <si>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</si>
  <si>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</si>
  <si>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</si>
  <si>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</si>
  <si>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</si>
  <si>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</si>
  <si>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</si>
  <si>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</si>
  <si>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</si>
  <si>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</si>
  <si>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</si>
  <si>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</si>
  <si>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</si>
  <si>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</si>
  <si>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</si>
  <si>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</si>
  <si>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</si>
  <si>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</si>
  <si>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</si>
  <si>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</si>
  <si>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</si>
  <si>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</si>
  <si>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</si>
  <si>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</si>
  <si>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</si>
  <si>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</si>
  <si>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</si>
  <si>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</si>
  <si>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</si>
  <si>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</si>
  <si>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</si>
  <si>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</si>
  <si>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</si>
  <si>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</si>
  <si>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</si>
  <si>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</si>
  <si>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</si>
  <si>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</si>
  <si>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</si>
  <si>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</si>
  <si>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</si>
  <si>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</si>
  <si>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</si>
  <si>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</si>
  <si>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</si>
  <si>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</si>
  <si>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</si>
  <si>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</si>
  <si>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</si>
  <si>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</si>
  <si>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</si>
  <si>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</si>
  <si>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</si>
  <si>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</si>
  <si>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</si>
  <si>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</si>
  <si>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</si>
  <si>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</si>
  <si>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</si>
  <si>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</si>
  <si>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</si>
  <si>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</si>
  <si>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</si>
  <si>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</si>
  <si>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</si>
  <si>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</si>
  <si>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</si>
  <si>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</si>
  <si>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</si>
  <si>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</si>
  <si>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</si>
  <si>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</si>
  <si>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</si>
  <si>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</si>
  <si>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</si>
  <si>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</si>
  <si>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</si>
  <si>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</si>
  <si>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</si>
  <si>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</si>
  <si>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</si>
  <si>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</si>
  <si>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</si>
  <si>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</si>
  <si>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</si>
  <si>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</si>
  <si>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</si>
  <si>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</si>
  <si>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</si>
  <si>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</si>
  <si>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</si>
  <si>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</si>
  <si>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</si>
  <si>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</si>
  <si>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</si>
  <si>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</si>
  <si>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</si>
  <si>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</si>
  <si>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</si>
  <si>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</si>
  <si>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</si>
  <si>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</si>
  <si>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</si>
  <si>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</si>
  <si>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</si>
  <si>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</si>
  <si>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</si>
  <si>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</si>
  <si>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</si>
  <si>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</si>
  <si>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</si>
  <si>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</si>
  <si>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</si>
  <si>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</si>
  <si>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</si>
  <si>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</si>
  <si>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</si>
  <si>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</si>
  <si>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</si>
  <si>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</si>
  <si>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</si>
  <si>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</si>
  <si>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</si>
  <si>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</si>
  <si>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</si>
  <si>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</si>
  <si>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</si>
  <si>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</si>
  <si>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</si>
  <si>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</si>
  <si>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</si>
  <si>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</si>
  <si>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</si>
  <si>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</si>
  <si>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</si>
  <si>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</si>
  <si>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</si>
  <si>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</si>
  <si>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</si>
  <si>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</si>
  <si>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</si>
  <si>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</si>
  <si>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</si>
  <si>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</si>
  <si>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</si>
  <si>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</si>
  <si>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</si>
  <si>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</si>
  <si>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</si>
  <si>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</si>
  <si>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</si>
  <si>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</si>
  <si>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</si>
  <si>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</si>
  <si>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</si>
  <si>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</si>
  <si>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</si>
  <si>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</si>
  <si>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</si>
  <si>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</si>
  <si>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</si>
  <si>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</si>
  <si>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</si>
  <si>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</si>
  <si>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</si>
  <si>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</si>
  <si>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</si>
  <si>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</si>
  <si>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</si>
  <si>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</si>
  <si>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</si>
  <si>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</si>
  <si>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</si>
  <si>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</si>
  <si>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</si>
  <si>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</si>
  <si>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</si>
  <si>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</si>
  <si>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</si>
  <si>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</si>
  <si>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</si>
  <si>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</si>
  <si>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</si>
  <si>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</si>
  <si>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</si>
  <si>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</si>
  <si>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</si>
  <si>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</si>
  <si>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</si>
  <si>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</si>
  <si>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</si>
  <si>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</si>
  <si>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</si>
  <si>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</si>
  <si>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</si>
  <si>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</si>
  <si>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</si>
  <si>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</si>
  <si>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</si>
  <si>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</si>
  <si>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</si>
  <si>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</si>
  <si>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</si>
  <si>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</si>
  <si>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</si>
  <si>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</si>
  <si>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</si>
  <si>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</si>
  <si>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</si>
  <si>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</si>
  <si>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</si>
  <si>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</si>
  <si>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</si>
  <si>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</si>
  <si>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</si>
  <si>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</si>
  <si>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</si>
  <si>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</si>
  <si>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</si>
  <si>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</si>
  <si>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</si>
  <si>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</si>
  <si>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</si>
  <si>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</si>
  <si>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</si>
  <si>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</si>
  <si>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</si>
  <si>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</si>
  <si>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</si>
  <si>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</si>
  <si>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</si>
  <si>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</si>
  <si>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</si>
  <si>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</si>
  <si>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</si>
  <si>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</si>
  <si>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</si>
  <si>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</si>
  <si>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</si>
  <si>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</si>
  <si>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</si>
  <si>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</si>
  <si>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</si>
  <si>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</si>
  <si>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</si>
  <si>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</si>
  <si>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</si>
  <si>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</si>
  <si>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</si>
  <si>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</si>
  <si>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</si>
  <si>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</si>
  <si>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</si>
  <si>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</si>
  <si>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</si>
  <si>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</si>
  <si>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</si>
  <si>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</si>
  <si>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</si>
  <si>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</si>
  <si>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</si>
  <si>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</si>
  <si>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</si>
  <si>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</si>
  <si>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</si>
  <si>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</si>
  <si>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</si>
  <si>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</si>
  <si>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</si>
  <si>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</si>
  <si>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</si>
  <si>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</si>
  <si>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</si>
  <si>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</si>
  <si>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</si>
  <si>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</si>
  <si>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</si>
  <si>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</si>
  <si>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</si>
  <si>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</si>
  <si>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</si>
  <si>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</si>
  <si>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</si>
  <si>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</si>
  <si>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</si>
  <si>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</si>
  <si>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</si>
  <si>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</si>
  <si>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</si>
  <si>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</si>
  <si>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</si>
  <si>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</si>
  <si>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</si>
  <si>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</si>
  <si>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</si>
  <si>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</si>
  <si>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</si>
  <si>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</si>
  <si>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</si>
  <si>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</si>
  <si>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</si>
  <si>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</si>
  <si>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</si>
  <si>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</si>
  <si>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</si>
  <si>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</si>
  <si>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</si>
  <si>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</si>
  <si>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</si>
  <si>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</si>
  <si>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</si>
  <si>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</si>
  <si>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</si>
  <si>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</si>
  <si>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</si>
  <si>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</si>
  <si>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</si>
  <si>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</si>
  <si>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</si>
  <si>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</si>
  <si>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</si>
  <si>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</si>
  <si>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</si>
  <si>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</si>
  <si>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</si>
  <si>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</si>
  <si>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</si>
  <si>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</si>
  <si>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</si>
  <si>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</si>
  <si>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</si>
  <si>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</si>
  <si>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</si>
  <si>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</si>
  <si>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</si>
  <si>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</si>
  <si>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</si>
  <si>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</si>
  <si>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</si>
  <si>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</si>
  <si>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</si>
  <si>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</si>
  <si>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</si>
  <si>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</si>
  <si>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</si>
  <si>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</si>
  <si>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</si>
  <si>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</si>
  <si>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</si>
  <si>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</si>
  <si>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</si>
  <si>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</si>
  <si>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</si>
  <si>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</si>
  <si>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</si>
  <si>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</si>
  <si>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</si>
  <si>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</si>
  <si>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</si>
  <si>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</si>
  <si>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</si>
  <si>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</si>
  <si>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</si>
  <si>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</si>
  <si>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</si>
  <si>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</si>
  <si>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</si>
  <si>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</si>
  <si>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</si>
  <si>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</si>
  <si>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</si>
  <si>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</si>
  <si>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</si>
  <si>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</si>
  <si>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</si>
  <si>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</si>
  <si>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</si>
  <si>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</si>
  <si>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</si>
  <si>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</si>
  <si>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</si>
  <si>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</si>
  <si>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</si>
  <si>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</si>
  <si>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</si>
  <si>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</si>
  <si>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</si>
  <si>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</si>
  <si>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</si>
  <si>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</si>
  <si>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</si>
  <si>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</si>
  <si>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</si>
  <si>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</si>
  <si>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</si>
  <si>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</si>
  <si>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</si>
  <si>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</si>
  <si>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</si>
  <si>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</si>
  <si>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</si>
  <si>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</si>
  <si>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</si>
  <si>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</si>
  <si>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</si>
  <si>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</si>
  <si>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</si>
  <si>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</si>
  <si>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</si>
  <si>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</si>
  <si>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</si>
  <si>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</si>
  <si>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</si>
  <si>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</si>
  <si>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</si>
  <si>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</si>
  <si>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</si>
  <si>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</si>
  <si>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</si>
  <si>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</si>
  <si>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</si>
  <si>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</si>
  <si>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</si>
  <si>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</si>
  <si>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</si>
  <si>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</si>
  <si>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</si>
  <si>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</si>
  <si>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</si>
  <si>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</si>
  <si>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</si>
  <si>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</si>
  <si>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</si>
  <si>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</si>
  <si>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</si>
  <si>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</si>
  <si>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</si>
  <si>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</si>
  <si>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</si>
  <si>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</si>
  <si>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</si>
  <si>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</si>
  <si>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</si>
  <si>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</si>
  <si>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</si>
  <si>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</si>
  <si>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</si>
  <si>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</si>
  <si>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</si>
  <si>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</si>
  <si>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</si>
  <si>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</si>
  <si>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</si>
  <si>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</si>
  <si>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</si>
  <si>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</si>
  <si>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</si>
  <si>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</si>
  <si>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</si>
  <si>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</si>
  <si>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</si>
  <si>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</si>
  <si>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</si>
  <si>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</si>
  <si>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</si>
  <si>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</si>
  <si>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</si>
  <si>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</si>
  <si>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</si>
  <si>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</si>
  <si>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</si>
  <si>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</si>
  <si>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</si>
  <si>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</si>
  <si>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</si>
  <si>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</si>
  <si>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</si>
  <si>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</si>
  <si>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</si>
  <si>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</si>
  <si>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</si>
  <si>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</si>
  <si>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</si>
  <si>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</si>
  <si>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</si>
  <si>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</si>
  <si>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</si>
  <si>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</si>
  <si>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</si>
  <si>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</si>
  <si>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</si>
  <si>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</si>
  <si>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</si>
  <si>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</si>
  <si>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</si>
  <si>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</si>
  <si>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</si>
  <si>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</si>
  <si>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</si>
  <si>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</si>
  <si>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</si>
  <si>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</si>
  <si>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</si>
  <si>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</si>
  <si>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</si>
  <si>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</si>
  <si>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</si>
  <si>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</si>
  <si>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</si>
  <si>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</si>
  <si>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</si>
  <si>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</si>
  <si>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</si>
  <si>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</si>
  <si>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</si>
  <si>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</si>
  <si>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</si>
  <si>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</si>
  <si>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</si>
  <si>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</si>
  <si>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</si>
  <si>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</si>
  <si>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</si>
  <si>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</si>
  <si>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</si>
  <si>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</si>
  <si>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</si>
  <si>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</si>
  <si>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</si>
  <si>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</si>
  <si>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</si>
  <si>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</si>
  <si>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</si>
  <si>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</si>
  <si>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</si>
  <si>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</si>
  <si>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</si>
  <si>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</si>
  <si>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</si>
  <si>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</si>
  <si>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</si>
  <si>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</si>
  <si>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</si>
  <si>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</si>
  <si>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</si>
  <si>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</si>
  <si>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</si>
  <si>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</si>
  <si>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</si>
  <si>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</si>
  <si>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</si>
  <si>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</si>
  <si>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</si>
  <si>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</si>
  <si>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</si>
  <si>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</si>
  <si>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</si>
  <si>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</si>
  <si>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</si>
  <si>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</si>
  <si>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</si>
  <si>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</si>
  <si>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</si>
  <si>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</si>
  <si>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</si>
  <si>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</si>
  <si>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</si>
  <si>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</si>
  <si>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</si>
  <si>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</si>
  <si>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</si>
  <si>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</si>
  <si>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</si>
  <si>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</si>
  <si>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</si>
  <si>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</si>
  <si>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</si>
  <si>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</si>
  <si>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</si>
  <si>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</si>
  <si>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</si>
  <si>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</si>
  <si>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</si>
  <si>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</si>
  <si>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</si>
  <si>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</si>
  <si>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</si>
  <si>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</si>
  <si>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</si>
  <si>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</si>
  <si>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</si>
  <si>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</si>
  <si>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</si>
  <si>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</si>
  <si>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</si>
  <si>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</si>
  <si>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</si>
  <si>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</si>
  <si>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</si>
  <si>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</si>
  <si>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</si>
  <si>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</si>
  <si>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</si>
  <si>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</si>
  <si>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</si>
  <si>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</si>
  <si>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</si>
  <si>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</si>
  <si>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</si>
  <si>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</si>
  <si>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</si>
  <si>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</si>
  <si>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</si>
  <si>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</si>
  <si>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</si>
  <si>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</si>
  <si>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</si>
  <si>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</si>
  <si>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</si>
  <si>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</si>
  <si>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</si>
  <si>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</si>
  <si>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</si>
  <si>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</si>
  <si>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</si>
  <si>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</si>
  <si>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</si>
  <si>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</si>
  <si>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</si>
  <si>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</si>
  <si>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</si>
  <si>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</si>
  <si>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</si>
  <si>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</si>
  <si>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</si>
  <si>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</si>
  <si>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</si>
  <si>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</si>
  <si>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</si>
  <si>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</si>
  <si>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</si>
  <si>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</si>
  <si>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</si>
  <si>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</si>
  <si>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</si>
  <si>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</si>
  <si>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</si>
  <si>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</si>
  <si>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</si>
  <si>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</si>
  <si>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</si>
  <si>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</si>
  <si>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</si>
  <si>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</si>
  <si>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</si>
  <si>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</si>
  <si>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</si>
  <si>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</si>
  <si>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</si>
  <si>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</si>
  <si>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</si>
  <si>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</si>
  <si>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</si>
  <si>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</si>
  <si>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</si>
  <si>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</si>
  <si>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</si>
  <si>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</si>
  <si>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</si>
  <si>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</si>
  <si>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</si>
  <si>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</si>
  <si>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</si>
  <si>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</si>
  <si>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</si>
  <si>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</si>
  <si>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</si>
  <si>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</si>
  <si>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</si>
  <si>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</si>
  <si>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</si>
  <si>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</si>
  <si>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</si>
  <si>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</si>
  <si>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</si>
  <si>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</si>
  <si>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</si>
  <si>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</si>
  <si>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</si>
  <si>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</si>
  <si>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</si>
  <si>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</si>
  <si>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</si>
  <si>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</si>
  <si>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</si>
  <si>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</si>
  <si>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</si>
  <si>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</si>
  <si>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</si>
  <si>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</si>
  <si>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</si>
  <si>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</si>
  <si>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</si>
  <si>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</si>
  <si>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</si>
  <si>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</si>
  <si>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</si>
  <si>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</si>
  <si>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</si>
  <si>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</si>
  <si>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</si>
  <si>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</si>
  <si>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</si>
  <si>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</si>
  <si>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</si>
  <si>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</si>
  <si>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</si>
  <si>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</si>
  <si>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</si>
  <si>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</si>
  <si>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</si>
  <si>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</si>
  <si>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</si>
  <si>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</si>
  <si>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</si>
  <si>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</si>
  <si>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</si>
  <si>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</si>
  <si>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</si>
  <si>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</si>
  <si>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</si>
  <si>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</si>
  <si>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</si>
  <si>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</si>
  <si>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</si>
  <si>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</si>
  <si>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</si>
  <si>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</si>
  <si>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</si>
  <si>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</si>
  <si>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</si>
  <si>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</si>
  <si>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</si>
  <si>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</si>
  <si>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</si>
  <si>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</si>
  <si>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</si>
  <si>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</si>
  <si>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</si>
  <si>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</si>
  <si>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</si>
  <si>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</si>
  <si>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</si>
  <si>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</si>
  <si>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</si>
  <si>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</si>
  <si>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</si>
  <si>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</si>
  <si>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</si>
  <si>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</si>
  <si>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</si>
  <si>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</si>
  <si>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</si>
  <si>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</si>
  <si>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</si>
  <si>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</si>
  <si>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</si>
  <si>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</si>
  <si>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</si>
  <si>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</si>
  <si>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</si>
  <si>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</si>
  <si>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</si>
  <si>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</si>
  <si>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</si>
  <si>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</si>
  <si>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</si>
  <si>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</si>
  <si>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</si>
  <si>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</si>
  <si>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</si>
  <si>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</si>
  <si>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</si>
  <si>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</si>
  <si>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</si>
  <si>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</si>
  <si>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</si>
  <si>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</si>
  <si>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</si>
  <si>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</si>
  <si>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</si>
  <si>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</si>
  <si>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</si>
  <si>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</si>
  <si>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</si>
  <si>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</si>
  <si>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</si>
  <si>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</si>
  <si>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</si>
  <si>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</si>
  <si>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</si>
  <si>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</si>
  <si>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</si>
  <si>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</si>
  <si>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</si>
  <si>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</si>
  <si>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</si>
  <si>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</si>
  <si>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</si>
  <si>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</si>
  <si>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</si>
  <si>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</si>
  <si>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</si>
  <si>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</si>
  <si>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</si>
  <si>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</si>
  <si>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</si>
  <si>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</si>
  <si>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</si>
  <si>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</si>
  <si>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</si>
  <si>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</si>
  <si>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</si>
  <si>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</si>
  <si>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</si>
  <si>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</si>
  <si>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</si>
  <si>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</si>
  <si>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</si>
  <si>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</si>
  <si>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</si>
  <si>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</si>
  <si>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</si>
  <si>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</si>
  <si>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</si>
  <si>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</si>
  <si>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</si>
  <si>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</si>
  <si>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</si>
  <si>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</si>
  <si>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</si>
  <si>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</si>
  <si>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</si>
  <si>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</si>
  <si>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</si>
  <si>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</si>
  <si>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</si>
  <si>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</si>
  <si>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</si>
  <si>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</si>
  <si>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</si>
  <si>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</si>
  <si>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</si>
  <si>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</si>
  <si>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</si>
  <si>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</si>
  <si>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</si>
  <si>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</si>
  <si>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</si>
  <si>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</si>
  <si>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</si>
  <si>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</si>
  <si>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</si>
  <si>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</si>
  <si>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</si>
  <si>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</si>
  <si>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</si>
  <si>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</si>
  <si>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</si>
  <si>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</si>
  <si>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</si>
  <si>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</si>
  <si>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</si>
  <si>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</si>
  <si>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</si>
  <si>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</si>
  <si>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</si>
  <si>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</si>
  <si>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</si>
  <si>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</si>
  <si>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</si>
  <si>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</si>
  <si>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</si>
  <si>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</si>
  <si>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</si>
  <si>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</si>
  <si>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</si>
  <si>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</si>
  <si>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</si>
  <si>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</si>
  <si>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</si>
  <si>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</si>
  <si>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</si>
  <si>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</si>
  <si>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</si>
  <si>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</si>
  <si>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</si>
  <si>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</si>
  <si>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</si>
  <si>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</si>
  <si>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</si>
  <si>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</si>
  <si>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</si>
  <si>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</si>
  <si>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</si>
  <si>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</si>
  <si>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</si>
  <si>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</si>
  <si>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</si>
  <si>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</si>
  <si>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</si>
  <si>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</si>
  <si>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</si>
  <si>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</si>
  <si>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</si>
  <si>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</si>
  <si>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</si>
  <si>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</si>
  <si>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</si>
  <si>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</si>
  <si>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</si>
  <si>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</si>
  <si>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</si>
  <si>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</si>
  <si>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</si>
  <si>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</si>
  <si>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</si>
  <si>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</si>
  <si>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</si>
  <si>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</si>
  <si>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</si>
  <si>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</si>
  <si>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</si>
  <si>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</si>
  <si>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</si>
  <si>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</si>
  <si>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</si>
  <si>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</si>
  <si>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</si>
  <si>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</si>
  <si>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</si>
  <si>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</si>
  <si>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</si>
  <si>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</si>
  <si>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</si>
  <si>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</si>
  <si>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</si>
  <si>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</si>
  <si>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</si>
  <si>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</si>
  <si>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</si>
  <si>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</si>
  <si>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</si>
  <si>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</si>
  <si>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</si>
  <si>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</si>
  <si>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</si>
  <si>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</si>
  <si>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</si>
  <si>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</si>
  <si>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</si>
  <si>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</si>
  <si>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</si>
  <si>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</si>
  <si>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</si>
  <si>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</si>
  <si>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</si>
  <si>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</si>
  <si>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</si>
  <si>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</si>
  <si>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</si>
  <si>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</si>
  <si>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</si>
  <si>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</si>
  <si>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</si>
  <si>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</si>
  <si>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</si>
  <si>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</si>
  <si>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</si>
  <si>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</si>
  <si>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</si>
  <si>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</si>
  <si>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</si>
  <si>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</si>
  <si>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</si>
  <si>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</si>
  <si>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</si>
  <si>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</si>
  <si>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</si>
  <si>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</si>
  <si>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</si>
  <si>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</si>
  <si>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</si>
  <si>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</si>
  <si>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</si>
  <si>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</si>
  <si>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</si>
  <si>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</si>
  <si>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</si>
  <si>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</si>
  <si>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</si>
  <si>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</si>
  <si>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</si>
  <si>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</si>
  <si>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</si>
  <si>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</si>
  <si>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</si>
  <si>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</si>
  <si>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</si>
  <si>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</si>
  <si>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</si>
  <si>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</si>
  <si>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</si>
  <si>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</si>
  <si>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</si>
  <si>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</si>
  <si>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</si>
  <si>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</si>
  <si>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</si>
  <si>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</si>
  <si>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</si>
  <si>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</si>
  <si>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</si>
  <si>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</si>
  <si>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</si>
  <si>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</si>
  <si>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</si>
  <si>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</si>
  <si>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</si>
  <si>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</si>
  <si>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</si>
  <si>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</si>
  <si>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</si>
  <si>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</si>
  <si>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</si>
  <si>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</si>
  <si>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</si>
  <si>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</si>
  <si>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</si>
  <si>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</si>
  <si>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</si>
  <si>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</si>
  <si>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</si>
  <si>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</si>
  <si>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</si>
  <si>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</si>
  <si>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</si>
  <si>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</si>
  <si>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</si>
  <si>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</si>
  <si>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</si>
  <si>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</si>
  <si>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</si>
  <si>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</si>
  <si>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</si>
  <si>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</si>
  <si>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</si>
  <si>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</si>
  <si>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</si>
  <si>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</si>
  <si>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</si>
  <si>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</si>
  <si>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</si>
  <si>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</si>
  <si>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</si>
  <si>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</si>
  <si>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</si>
  <si>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</si>
  <si>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</si>
  <si>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</si>
  <si>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</si>
  <si>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</si>
  <si>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</si>
  <si>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</si>
  <si>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</si>
  <si>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</si>
  <si>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</si>
  <si>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</si>
  <si>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</si>
  <si>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</si>
  <si>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</si>
  <si>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</si>
  <si>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</si>
  <si>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</si>
  <si>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</si>
  <si>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</si>
  <si>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</si>
  <si>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</si>
  <si>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</si>
  <si>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</si>
  <si>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</si>
  <si>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</si>
  <si>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</si>
  <si>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</si>
  <si>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</si>
  <si>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</si>
  <si>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</si>
  <si>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</si>
  <si>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</si>
  <si>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</si>
  <si>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</si>
  <si>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</si>
  <si>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</si>
  <si>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</si>
  <si>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</si>
  <si>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</si>
  <si>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</si>
  <si>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</si>
  <si>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</si>
  <si>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</si>
  <si>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</si>
  <si>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</si>
  <si>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</si>
  <si>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</si>
  <si>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</si>
  <si>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</si>
  <si>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</si>
  <si>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</si>
  <si>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</si>
  <si>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</si>
  <si>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</si>
  <si>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</si>
  <si>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</si>
  <si>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</si>
  <si>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</si>
  <si>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</si>
  <si>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</si>
  <si>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</si>
  <si>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</si>
  <si>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</si>
  <si>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</si>
  <si>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</si>
  <si>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</si>
  <si>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</si>
  <si>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</si>
  <si>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</si>
  <si>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</si>
  <si>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</si>
  <si>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</si>
  <si>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</si>
  <si>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</si>
  <si>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</si>
  <si>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</si>
  <si>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</si>
  <si>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</si>
  <si>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</si>
  <si>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</si>
  <si>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</si>
  <si>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</si>
  <si>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</si>
  <si>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</si>
  <si>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</si>
  <si>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</si>
  <si>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</si>
  <si>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</si>
  <si>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</si>
  <si>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</si>
  <si>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</si>
  <si>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</si>
  <si>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</si>
  <si>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</si>
  <si>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</si>
  <si>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</si>
  <si>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</si>
  <si>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</si>
  <si>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</si>
  <si>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</si>
  <si>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</si>
  <si>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</si>
  <si>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</si>
  <si>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</si>
  <si>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</si>
  <si>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</si>
  <si>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</si>
  <si>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</si>
  <si>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</si>
  <si>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</si>
  <si>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</si>
  <si>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</si>
  <si>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</si>
  <si>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</si>
  <si>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</si>
  <si>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</si>
  <si>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</si>
  <si>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</si>
  <si>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</si>
  <si>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</si>
  <si>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</si>
  <si>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</si>
  <si>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</si>
  <si>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</si>
  <si>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</si>
  <si>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</si>
  <si>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</si>
  <si>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</si>
  <si>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</si>
  <si>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</si>
  <si>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</si>
  <si>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</si>
  <si>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</si>
  <si>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</si>
  <si>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</si>
  <si>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</si>
  <si>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</si>
  <si>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</si>
  <si>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</si>
  <si>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</si>
  <si>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</si>
  <si>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</si>
  <si>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</si>
  <si>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</si>
  <si>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</si>
  <si>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</si>
  <si>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</si>
  <si>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</si>
  <si>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</si>
  <si>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</si>
  <si>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</si>
  <si>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</si>
  <si>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</si>
  <si>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</si>
  <si>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</si>
  <si>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</si>
  <si>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</si>
  <si>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</si>
  <si>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</si>
  <si>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</si>
  <si>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</si>
  <si>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</si>
  <si>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</si>
  <si>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</si>
  <si>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</si>
  <si>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</si>
  <si>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</si>
  <si>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</si>
  <si>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</si>
  <si>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</si>
  <si>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</si>
  <si>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</si>
  <si>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</si>
  <si>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</si>
  <si>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</si>
  <si>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</si>
  <si>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</si>
  <si>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</si>
  <si>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</si>
  <si>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</si>
  <si>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</si>
  <si>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</si>
  <si>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</si>
  <si>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</si>
  <si>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</si>
  <si>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</si>
  <si>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</si>
  <si>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</si>
  <si>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</si>
  <si>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</si>
  <si>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</si>
  <si>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</si>
  <si>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</si>
  <si>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</si>
  <si>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</si>
  <si>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</si>
  <si>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</si>
  <si>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</si>
  <si>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</si>
  <si>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</si>
  <si>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</si>
  <si>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</si>
  <si>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</si>
  <si>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</si>
  <si>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</si>
  <si>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</si>
  <si>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</si>
  <si>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</si>
  <si>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</si>
  <si>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</si>
  <si>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</si>
  <si>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</si>
  <si>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</si>
  <si>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</si>
  <si>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</si>
  <si>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</si>
  <si>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</si>
  <si>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</si>
  <si>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</si>
  <si>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</si>
  <si>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</si>
  <si>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</si>
  <si>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</si>
  <si>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</si>
  <si>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</si>
  <si>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</si>
  <si>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</si>
  <si>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</si>
  <si>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</si>
  <si>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</si>
  <si>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</si>
  <si>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</si>
  <si>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</si>
  <si>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</si>
  <si>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</si>
  <si>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</si>
  <si>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</si>
  <si>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</si>
  <si>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</si>
  <si>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</si>
  <si>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</si>
  <si>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</si>
  <si>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</si>
  <si>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</si>
  <si>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</si>
  <si>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</si>
  <si>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</si>
  <si>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</si>
  <si>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</si>
  <si>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</si>
  <si>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</si>
  <si>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</si>
  <si>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</si>
  <si>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</si>
  <si>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</si>
  <si>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</si>
  <si>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</si>
  <si>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</si>
  <si>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</si>
  <si>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</si>
  <si>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</si>
  <si>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</si>
  <si>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</si>
  <si>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</si>
  <si>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</si>
  <si>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</si>
  <si>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</si>
  <si>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</si>
  <si>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</si>
  <si>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</si>
  <si>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</si>
  <si>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</si>
  <si>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</si>
  <si>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</si>
  <si>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</si>
  <si>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</si>
  <si>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</si>
  <si>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</si>
  <si>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</si>
  <si>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</si>
  <si>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</si>
  <si>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</si>
  <si>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</si>
  <si>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</si>
  <si>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</si>
  <si>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</si>
  <si>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</si>
  <si>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</si>
  <si>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</si>
  <si>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</si>
  <si>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</si>
  <si>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</si>
  <si>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</si>
  <si>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</si>
  <si>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</si>
  <si>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</si>
  <si>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</si>
  <si>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</si>
  <si>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</si>
  <si>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</si>
  <si>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</si>
  <si>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</si>
  <si>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</si>
  <si>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</si>
  <si>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</si>
  <si>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</si>
  <si>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</si>
  <si>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</si>
  <si>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</si>
  <si>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</si>
  <si>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</si>
  <si>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</si>
  <si>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</si>
  <si>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</si>
  <si>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</si>
  <si>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</si>
  <si>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</si>
  <si>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</si>
  <si>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</si>
  <si>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</si>
  <si>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</si>
  <si>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</si>
  <si>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</si>
  <si>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</si>
  <si>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</si>
  <si>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</si>
  <si>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</si>
  <si>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</si>
  <si>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</si>
  <si>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</si>
  <si>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</si>
  <si>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</si>
  <si>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</si>
  <si>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</si>
  <si>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</si>
  <si>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</si>
  <si>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</si>
  <si>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</si>
  <si>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</si>
  <si>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</si>
  <si>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</si>
  <si>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</si>
  <si>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</si>
  <si>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</si>
  <si>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</si>
  <si>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</si>
  <si>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</si>
  <si>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</si>
  <si>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</si>
  <si>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</si>
  <si>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</si>
  <si>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</si>
  <si>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</si>
  <si>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</si>
  <si>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</si>
  <si>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</si>
  <si>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</si>
  <si>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</si>
  <si>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</si>
  <si>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</si>
  <si>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</si>
  <si>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</si>
  <si>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</si>
  <si>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</si>
  <si>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</si>
  <si>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</si>
  <si>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</si>
  <si>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</si>
  <si>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</si>
  <si>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</si>
  <si>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</si>
  <si>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</si>
  <si>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</si>
  <si>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</si>
  <si>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</si>
  <si>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</si>
  <si>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</si>
  <si>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</si>
  <si>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</si>
  <si>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</si>
  <si>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</si>
  <si>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</si>
  <si>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</si>
  <si>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</si>
  <si>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</si>
  <si>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</si>
  <si>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</si>
  <si>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</si>
  <si>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</si>
  <si>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</si>
  <si>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</si>
  <si>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</si>
  <si>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</si>
  <si>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</si>
  <si>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</si>
  <si>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</si>
  <si>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</si>
  <si>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</si>
  <si>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</si>
  <si>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</si>
  <si>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</si>
  <si>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</si>
  <si>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</si>
  <si>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</si>
  <si>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</si>
  <si>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</si>
  <si>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</si>
  <si>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</si>
  <si>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</si>
  <si>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</si>
  <si>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</si>
  <si>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</si>
  <si>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</si>
  <si>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</si>
  <si>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</si>
  <si>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</si>
  <si>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</si>
  <si>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</si>
  <si>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</si>
  <si>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</si>
  <si>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</si>
  <si>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</si>
  <si>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</si>
  <si>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</si>
  <si>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</si>
  <si>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</si>
  <si>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</si>
  <si>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</si>
  <si>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</si>
  <si>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</si>
  <si>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</si>
  <si>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</si>
  <si>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</si>
  <si>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</si>
  <si>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</si>
  <si>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</si>
  <si>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</si>
  <si>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</si>
  <si>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</si>
  <si>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</si>
  <si>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</si>
  <si>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</si>
  <si>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</si>
  <si>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</si>
  <si>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</si>
  <si>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</si>
  <si>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</si>
  <si>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</si>
  <si>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</si>
  <si>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</si>
  <si>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</si>
  <si>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</si>
  <si>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</si>
  <si>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</si>
  <si>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</si>
  <si>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</si>
  <si>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</si>
  <si>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</si>
  <si>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</si>
  <si>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</si>
  <si>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</si>
  <si>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</si>
  <si>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</si>
  <si>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</si>
  <si>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</si>
  <si>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</si>
  <si>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</si>
  <si>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</si>
  <si>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</si>
  <si>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</si>
  <si>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</si>
  <si>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</si>
  <si>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</si>
  <si>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</si>
  <si>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</si>
  <si>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</si>
  <si>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</si>
  <si>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</si>
  <si>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</si>
  <si>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</si>
  <si>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</si>
  <si>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</si>
  <si>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</si>
  <si>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</si>
  <si>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</si>
  <si>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</si>
  <si>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</si>
  <si>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</si>
  <si>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</si>
  <si>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</si>
  <si>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</si>
  <si>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</si>
  <si>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</si>
  <si>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</si>
  <si>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</si>
  <si>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</si>
  <si>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</si>
  <si>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</si>
  <si>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</si>
  <si>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</si>
  <si>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</si>
  <si>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</si>
  <si>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</si>
  <si>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</si>
  <si>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</si>
  <si>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</si>
  <si>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</si>
  <si>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</si>
  <si>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</si>
  <si>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</si>
  <si>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</si>
  <si>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</si>
  <si>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</si>
  <si>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</si>
  <si>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</si>
  <si>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</si>
  <si>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</si>
  <si>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</si>
  <si>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</si>
  <si>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</si>
  <si>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</si>
  <si>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</si>
  <si>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</si>
  <si>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</si>
  <si>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</si>
  <si>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</si>
  <si>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</si>
  <si>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</si>
  <si>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</si>
  <si>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</si>
  <si>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</si>
  <si>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</si>
  <si>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</si>
  <si>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</si>
  <si>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</si>
  <si>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</si>
  <si>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</si>
  <si>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</si>
  <si>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</si>
  <si>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</si>
  <si>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</si>
  <si>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</si>
  <si>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</si>
  <si>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</si>
  <si>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</si>
  <si>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</si>
  <si>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</si>
  <si>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</si>
  <si>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</si>
  <si>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</si>
  <si>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</si>
  <si>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</si>
  <si>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</si>
  <si>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</si>
  <si>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</si>
  <si>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</si>
  <si>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</si>
  <si>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</si>
  <si>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</si>
  <si>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</si>
  <si>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</si>
  <si>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</si>
  <si>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</si>
  <si>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</si>
  <si>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</si>
  <si>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</si>
  <si>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</si>
  <si>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</si>
  <si>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</si>
  <si>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</si>
  <si>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</si>
  <si>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</si>
  <si>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</si>
  <si>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</si>
  <si>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</si>
  <si>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</si>
  <si>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</si>
  <si>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</si>
  <si>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</si>
  <si>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</si>
  <si>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</si>
  <si>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</si>
  <si>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</si>
  <si>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</si>
  <si>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</si>
  <si>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</si>
  <si>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</si>
  <si>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</si>
  <si>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</si>
  <si>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</si>
  <si>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</si>
  <si>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</si>
  <si>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</si>
  <si>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</si>
  <si>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</si>
  <si>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</si>
  <si>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</si>
  <si>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</si>
  <si>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</si>
  <si>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</si>
  <si>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</si>
  <si>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</si>
  <si>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</si>
  <si>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</si>
  <si>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</si>
  <si>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</si>
  <si>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</si>
  <si>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</si>
  <si>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</si>
  <si>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</si>
  <si>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</si>
  <si>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</si>
  <si>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</si>
  <si>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</si>
  <si>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</si>
  <si>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</si>
  <si>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</si>
  <si>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</si>
  <si>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</si>
  <si>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</si>
  <si>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</si>
  <si>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</si>
  <si>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</si>
  <si>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</si>
  <si>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</si>
  <si>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</si>
  <si>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</si>
  <si>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</si>
  <si>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</si>
  <si>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</si>
  <si>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</si>
  <si>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</si>
  <si>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</si>
  <si>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</si>
  <si>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</si>
  <si>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</si>
  <si>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</si>
  <si>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</si>
  <si>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</si>
  <si>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</si>
  <si>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</si>
  <si>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</si>
  <si>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</si>
  <si>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</si>
  <si>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</si>
  <si>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</si>
  <si>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</si>
  <si>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</si>
  <si>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</si>
  <si>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</si>
  <si>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</si>
  <si>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</si>
  <si>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</si>
  <si>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</si>
  <si>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</si>
  <si>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</si>
  <si>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</si>
  <si>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</si>
  <si>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</si>
  <si>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</si>
  <si>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</si>
  <si>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</si>
  <si>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</si>
  <si>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</si>
  <si>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</si>
  <si>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</si>
  <si>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</si>
  <si>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</si>
  <si>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</si>
  <si>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</si>
  <si>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</si>
  <si>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</si>
  <si>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</si>
  <si>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</si>
  <si>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</si>
  <si>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</si>
  <si>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</si>
  <si>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</si>
  <si>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</si>
  <si>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</si>
  <si>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</si>
  <si>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</si>
  <si>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</si>
  <si>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</si>
  <si>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</si>
  <si>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</si>
  <si>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</si>
  <si>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</si>
  <si>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</si>
  <si>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</si>
  <si>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</si>
  <si>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</si>
  <si>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</si>
  <si>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</si>
  <si>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</si>
  <si>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</si>
  <si>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</si>
  <si>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</si>
  <si>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</si>
  <si>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</si>
  <si>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</si>
  <si>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</si>
  <si>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</si>
  <si>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</si>
  <si>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</si>
  <si>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</si>
  <si>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</si>
  <si>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</si>
  <si>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</si>
  <si>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</si>
  <si>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</si>
  <si>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</si>
  <si>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</si>
  <si>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</si>
  <si>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</si>
  <si>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</si>
  <si>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</si>
  <si>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</si>
  <si>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</si>
  <si>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</si>
  <si>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</si>
  <si>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</si>
  <si>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</si>
  <si>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</si>
  <si>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</si>
  <si>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</si>
  <si>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</si>
  <si>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</si>
  <si>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</si>
  <si>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</si>
  <si>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</si>
  <si>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</si>
  <si>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</si>
  <si>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</si>
  <si>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</si>
  <si>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</si>
  <si>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</si>
  <si>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</si>
  <si>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</si>
  <si>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</si>
  <si>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</si>
  <si>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</si>
  <si>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</si>
  <si>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</si>
  <si>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</si>
  <si>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</si>
  <si>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</si>
  <si>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</si>
  <si>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</si>
  <si>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</si>
  <si>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</si>
  <si>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</si>
  <si>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</si>
  <si>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</si>
  <si>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</si>
  <si>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</si>
  <si>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</si>
  <si>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</si>
  <si>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</si>
  <si>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</si>
  <si>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</si>
  <si>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</si>
  <si>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</si>
  <si>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</si>
  <si>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</si>
  <si>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</si>
  <si>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</si>
  <si>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</si>
  <si>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</si>
  <si>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</si>
  <si>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</si>
  <si>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</si>
  <si>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</si>
  <si>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</si>
  <si>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</si>
  <si>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</si>
  <si>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</si>
  <si>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</si>
  <si>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</si>
  <si>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</si>
  <si>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</si>
  <si>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</si>
  <si>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</si>
  <si>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</si>
  <si>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</si>
  <si>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</si>
  <si>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</si>
  <si>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</si>
  <si>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</si>
  <si>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</si>
  <si>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</si>
  <si>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</si>
  <si>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</si>
  <si>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</si>
  <si>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</si>
  <si>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</si>
  <si>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</si>
  <si>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</si>
  <si>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</si>
  <si>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</si>
  <si>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</si>
  <si>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</si>
  <si>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</si>
  <si>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</si>
  <si>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</si>
  <si>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</si>
  <si>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</si>
  <si>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</si>
  <si>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</si>
  <si>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</si>
  <si>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</si>
  <si>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</si>
  <si>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</si>
  <si>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</si>
  <si>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</si>
  <si>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</si>
  <si>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</si>
  <si>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</si>
  <si>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</si>
  <si>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</si>
  <si>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</si>
  <si>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</si>
  <si>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</si>
  <si>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</si>
  <si>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</si>
  <si>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</si>
  <si>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</si>
  <si>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</si>
  <si>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</si>
  <si>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</si>
  <si>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</si>
  <si>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</si>
  <si>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</si>
  <si>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</si>
  <si>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</si>
  <si>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</si>
  <si>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</si>
  <si>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</si>
  <si>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</si>
  <si>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</si>
  <si>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</si>
  <si>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</si>
  <si>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</si>
  <si>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</si>
  <si>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</si>
  <si>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</si>
  <si>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</si>
  <si>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</si>
  <si>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</si>
  <si>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</si>
  <si>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</si>
  <si>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</si>
  <si>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</si>
  <si>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</si>
  <si>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</si>
  <si>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</si>
  <si>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</si>
  <si>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</si>
  <si>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</si>
  <si>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</si>
  <si>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</si>
  <si>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</si>
  <si>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</si>
  <si>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</si>
  <si>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</si>
  <si>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</si>
  <si>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</si>
  <si>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</si>
  <si>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</si>
  <si>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</si>
  <si>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</si>
  <si>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</si>
  <si>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</si>
  <si>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</si>
  <si>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</si>
  <si>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</si>
  <si>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</si>
  <si>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</si>
  <si>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</si>
  <si>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</si>
  <si>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</si>
  <si>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</si>
  <si>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</si>
  <si>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</si>
  <si>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</si>
  <si>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</si>
  <si>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</si>
  <si>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</si>
  <si>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</si>
  <si>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</si>
  <si>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</si>
  <si>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</si>
  <si>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</si>
  <si>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</si>
  <si>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</si>
  <si>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</si>
  <si>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</si>
  <si>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</si>
  <si>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</si>
  <si>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</si>
  <si>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</si>
  <si>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</si>
  <si>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</si>
  <si>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</si>
  <si>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</si>
  <si>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</si>
  <si>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</si>
  <si>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</si>
  <si>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</si>
  <si>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</si>
  <si>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</si>
  <si>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</si>
  <si>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</si>
  <si>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</si>
  <si>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</si>
  <si>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</si>
  <si>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</si>
  <si>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</si>
  <si>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</si>
  <si>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</si>
  <si>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</si>
  <si>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</si>
  <si>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</si>
  <si>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</si>
  <si>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</si>
  <si>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</si>
  <si>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</si>
  <si>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</si>
  <si>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</si>
  <si>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</si>
  <si>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</si>
  <si>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</si>
  <si>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</si>
  <si>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</si>
  <si>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</si>
  <si>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</si>
  <si>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</si>
  <si>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</si>
  <si>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</si>
  <si>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</si>
  <si>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</si>
  <si>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</si>
  <si>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</si>
  <si>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</si>
  <si>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</si>
  <si>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</si>
  <si>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</si>
  <si>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</si>
  <si>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</si>
  <si>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</si>
  <si>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</si>
  <si>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</si>
  <si>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</si>
  <si>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</si>
  <si>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</si>
  <si>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</si>
  <si>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</si>
  <si>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</si>
  <si>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</si>
  <si>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</si>
  <si>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</si>
  <si>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</si>
  <si>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</si>
  <si>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</si>
  <si>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</si>
  <si>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</si>
  <si>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</si>
  <si>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</si>
  <si>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</si>
  <si>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</si>
  <si>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</si>
  <si>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</si>
  <si>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</si>
  <si>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</si>
  <si>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</si>
  <si>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</si>
  <si>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</si>
  <si>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</si>
  <si>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</si>
  <si>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</si>
  <si>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</si>
  <si>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</si>
  <si>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</si>
  <si>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</si>
  <si>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</si>
  <si>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</si>
  <si>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</si>
  <si>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</si>
  <si>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</si>
  <si>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</si>
  <si>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</si>
  <si>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</si>
  <si>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</si>
  <si>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</si>
  <si>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</si>
  <si>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</si>
  <si>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</si>
  <si>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</si>
  <si>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</si>
  <si>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</si>
  <si>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</si>
  <si>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</si>
  <si>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</si>
  <si>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</si>
  <si>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</si>
  <si>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</si>
  <si>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</si>
  <si>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</si>
  <si>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</si>
  <si>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</si>
  <si>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</si>
  <si>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</si>
  <si>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</si>
  <si>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</si>
  <si>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</si>
  <si>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</si>
  <si>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</si>
  <si>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</si>
  <si>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</si>
  <si>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</si>
  <si>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</si>
  <si>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</si>
  <si>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</si>
  <si>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</si>
  <si>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</si>
  <si>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</si>
  <si>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</si>
  <si>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</si>
  <si>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</si>
  <si>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</si>
  <si>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</si>
  <si>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</si>
  <si>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</si>
  <si>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</si>
  <si>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</si>
  <si>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</si>
  <si>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</si>
  <si>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</si>
  <si>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</si>
  <si>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</si>
  <si>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</si>
  <si>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</si>
  <si>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</si>
  <si>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</si>
  <si>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</si>
  <si>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</si>
  <si>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</si>
  <si>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</si>
  <si>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</si>
  <si>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</si>
  <si>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</si>
  <si>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</si>
  <si>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</si>
  <si>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</si>
  <si>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</si>
  <si>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</si>
  <si>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</si>
  <si>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</si>
  <si>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</si>
  <si>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</si>
  <si>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</si>
  <si>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</si>
  <si>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</si>
  <si>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</si>
  <si>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</si>
  <si>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</si>
  <si>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</si>
  <si>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</si>
  <si>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</si>
  <si>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</si>
  <si>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</si>
  <si>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</si>
  <si>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</si>
  <si>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</si>
  <si>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</si>
  <si>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</si>
  <si>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</si>
  <si>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</si>
  <si>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</si>
  <si>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</si>
  <si>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</si>
  <si>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</si>
  <si>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</si>
  <si>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</si>
  <si>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</si>
  <si>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</si>
  <si>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</si>
  <si>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</si>
  <si>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</si>
  <si>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</si>
  <si>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</si>
  <si>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</si>
  <si>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</si>
  <si>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</si>
  <si>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</si>
  <si>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</si>
  <si>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</si>
  <si>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</si>
  <si>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</si>
  <si>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</si>
  <si>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</si>
  <si>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</si>
  <si>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</si>
  <si>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</si>
  <si>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</si>
  <si>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</si>
  <si>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</si>
  <si>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</si>
  <si>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</si>
  <si>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</si>
  <si>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</si>
  <si>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</si>
  <si>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</si>
  <si>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</si>
  <si>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</si>
  <si>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</si>
  <si>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</si>
  <si>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</si>
  <si>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</si>
  <si>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</si>
  <si>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</si>
  <si>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</si>
  <si>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</si>
  <si>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</si>
  <si>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</si>
  <si>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</si>
  <si>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</si>
  <si>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</si>
  <si>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</si>
  <si>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</si>
  <si>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</si>
  <si>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</si>
  <si>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</si>
  <si>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</si>
  <si>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</si>
  <si>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</si>
  <si>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</si>
  <si>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</si>
  <si>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</si>
  <si>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</si>
  <si>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</si>
  <si>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</si>
  <si>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</si>
  <si>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</si>
  <si>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</si>
  <si>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</si>
  <si>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</si>
  <si>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</si>
  <si>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</si>
  <si>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</si>
  <si>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</si>
  <si>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</si>
  <si>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</si>
  <si>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</si>
  <si>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</si>
  <si>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</si>
  <si>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</si>
  <si>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</si>
  <si>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</si>
  <si>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</si>
  <si>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</si>
  <si>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</si>
  <si>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</si>
  <si>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</si>
  <si>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</si>
  <si>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</si>
  <si>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</si>
  <si>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</si>
  <si>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</si>
  <si>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</si>
  <si>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</si>
  <si>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</si>
  <si>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</si>
  <si>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</si>
  <si>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</si>
  <si>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</si>
  <si>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</si>
  <si>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</si>
  <si>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</si>
  <si>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</si>
  <si>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</si>
  <si>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</si>
  <si>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</si>
  <si>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</si>
  <si>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</si>
  <si>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</si>
  <si>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</si>
  <si>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</si>
  <si>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</si>
  <si>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</si>
  <si>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</si>
  <si>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</si>
  <si>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</si>
  <si>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</si>
  <si>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</si>
  <si>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</si>
  <si>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</si>
  <si>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</si>
  <si>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</si>
  <si>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</si>
  <si>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</si>
  <si>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</si>
  <si>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</si>
  <si>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</si>
  <si>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</si>
  <si>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</si>
  <si>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</si>
  <si>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</si>
  <si>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</si>
  <si>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</si>
  <si>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</si>
  <si>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</si>
  <si>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</si>
  <si>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</si>
  <si>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</si>
  <si>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</si>
  <si>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</si>
  <si>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</si>
  <si>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</si>
  <si>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</si>
  <si>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</si>
  <si>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</si>
  <si>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</si>
  <si>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</si>
  <si>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</si>
  <si>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</si>
  <si>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</si>
  <si>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</si>
  <si>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</si>
  <si>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</si>
  <si>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</si>
  <si>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</si>
  <si>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</si>
  <si>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</si>
  <si>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</si>
  <si>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</si>
  <si>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</si>
  <si>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</si>
  <si>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</si>
  <si>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</si>
  <si>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</si>
  <si>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</si>
  <si>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</si>
  <si>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</si>
  <si>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</si>
  <si>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</si>
  <si>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</si>
  <si>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</si>
  <si>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</si>
  <si>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</si>
  <si>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</si>
  <si>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</si>
  <si>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</si>
  <si>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</si>
  <si>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</si>
  <si>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</si>
  <si>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</si>
  <si>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</si>
  <si>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</si>
  <si>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</si>
  <si>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</si>
  <si>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</si>
  <si>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</si>
  <si>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</si>
  <si>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</si>
  <si>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</si>
  <si>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</si>
  <si>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</si>
  <si>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</si>
  <si>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</si>
  <si>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</si>
  <si>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</si>
  <si>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</si>
  <si>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</si>
  <si>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</si>
  <si>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</si>
  <si>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</si>
  <si>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</si>
  <si>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</si>
  <si>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</si>
  <si>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</si>
  <si>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</si>
  <si>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</si>
  <si>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</si>
  <si>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</si>
  <si>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</si>
  <si>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</si>
  <si>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</si>
  <si>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</si>
  <si>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</si>
  <si>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</si>
  <si>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</si>
  <si>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</si>
  <si>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</si>
  <si>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</si>
  <si>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</si>
  <si>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</si>
  <si>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</si>
  <si>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</si>
  <si>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</si>
  <si>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</si>
  <si>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</si>
  <si>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</si>
  <si>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</si>
  <si>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</si>
  <si>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</si>
  <si>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</si>
  <si>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</si>
  <si>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</si>
  <si>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</si>
  <si>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</si>
  <si>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</si>
  <si>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</si>
  <si>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</si>
  <si>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</si>
  <si>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</si>
  <si>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</si>
  <si>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</si>
  <si>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</si>
  <si>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</si>
  <si>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</si>
  <si>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</si>
  <si>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</si>
  <si>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</si>
  <si>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</si>
  <si>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</si>
  <si>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</si>
  <si>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</si>
  <si>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</si>
  <si>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</si>
  <si>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</si>
  <si>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</si>
  <si>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</si>
  <si>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</si>
  <si>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</si>
  <si>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</si>
  <si>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</si>
  <si>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</si>
  <si>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</si>
  <si>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</si>
  <si>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</si>
  <si>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</si>
  <si>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</si>
  <si>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</si>
  <si>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</si>
  <si>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</si>
  <si>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</si>
  <si>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</si>
  <si>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</si>
  <si>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</si>
  <si>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</si>
  <si>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</si>
  <si>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</si>
  <si>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</si>
  <si>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</si>
  <si>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</si>
  <si>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</si>
  <si>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</si>
  <si>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</si>
  <si>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</si>
  <si>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</si>
  <si>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</si>
  <si>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</si>
  <si>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</si>
  <si>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</si>
  <si>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</si>
  <si>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</si>
  <si>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</si>
  <si>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</si>
  <si>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</si>
  <si>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</si>
  <si>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</si>
  <si>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</si>
  <si>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</si>
  <si>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</si>
  <si>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</si>
  <si>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</si>
  <si>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</si>
  <si>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</si>
  <si>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</si>
  <si>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</si>
  <si>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</si>
  <si>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</si>
  <si>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</si>
  <si>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</si>
  <si>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</si>
  <si>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</si>
  <si>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</si>
  <si>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</si>
  <si>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</si>
  <si>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</si>
  <si>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</si>
  <si>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</si>
  <si>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</si>
  <si>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</si>
  <si>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</si>
  <si>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</si>
  <si>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</si>
  <si>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</si>
  <si>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</si>
  <si>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</si>
  <si>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</si>
  <si>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</si>
  <si>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</si>
  <si>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</si>
  <si>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</si>
  <si>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</si>
  <si>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</si>
  <si>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</si>
  <si>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</si>
  <si>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</si>
  <si>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</si>
  <si>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</si>
  <si>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</si>
  <si>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</si>
  <si>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</si>
  <si>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</si>
  <si>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</si>
  <si>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</si>
  <si>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</si>
  <si>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</si>
  <si>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</si>
  <si>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</si>
  <si>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</si>
  <si>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</si>
  <si>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</si>
  <si>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</si>
  <si>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</si>
  <si>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</si>
  <si>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</si>
  <si>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</si>
  <si>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</si>
  <si>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</si>
  <si>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</si>
  <si>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</si>
  <si>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</si>
  <si>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</si>
  <si>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</si>
  <si>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</si>
  <si>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</si>
  <si>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</si>
  <si>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</si>
  <si>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</si>
  <si>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</si>
  <si>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</si>
  <si>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</si>
  <si>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</si>
  <si>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</si>
  <si>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</si>
  <si>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</si>
  <si>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</si>
  <si>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</si>
  <si>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</si>
  <si>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</si>
  <si>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</si>
  <si>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</si>
  <si>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</si>
  <si>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</si>
  <si>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</si>
  <si>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</si>
  <si>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</si>
  <si>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</si>
  <si>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</si>
  <si>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</si>
  <si>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</si>
  <si>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</si>
  <si>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</si>
  <si>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</si>
  <si>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</si>
  <si>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</si>
  <si>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</si>
  <si>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</si>
  <si>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</si>
  <si>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</si>
  <si>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</si>
  <si>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</si>
  <si>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</si>
  <si>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</si>
  <si>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</si>
  <si>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</si>
  <si>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</si>
  <si>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</si>
  <si>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</si>
  <si>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</si>
  <si>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</si>
  <si>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</si>
  <si>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</si>
  <si>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</si>
  <si>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</si>
  <si>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</si>
  <si>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</si>
  <si>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</si>
  <si>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</si>
  <si>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</si>
  <si>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</si>
  <si>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</si>
  <si>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</si>
  <si>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</si>
  <si>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</si>
  <si>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</si>
  <si>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</si>
  <si>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</si>
  <si>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</si>
  <si>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</si>
  <si>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</si>
  <si>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</si>
  <si>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</si>
  <si>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</si>
  <si>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</si>
  <si>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</si>
  <si>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</si>
  <si>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</si>
  <si>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</si>
  <si>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</si>
  <si>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</si>
  <si>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</si>
  <si>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</si>
  <si>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</si>
  <si>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</si>
  <si>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</si>
  <si>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</si>
  <si>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</si>
  <si>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</si>
  <si>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</si>
  <si>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</si>
  <si>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</si>
  <si>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</si>
  <si>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</si>
  <si>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</si>
  <si>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</si>
  <si>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</si>
  <si>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</si>
  <si>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</si>
  <si>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</si>
  <si>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</si>
  <si>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</si>
  <si>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</si>
  <si>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</si>
  <si>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</si>
  <si>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</si>
  <si>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</si>
  <si>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</si>
  <si>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</si>
  <si>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</si>
  <si>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</si>
  <si>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</si>
  <si>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</si>
  <si>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</si>
  <si>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</si>
  <si>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</si>
  <si>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</si>
  <si>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</si>
  <si>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</si>
  <si>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</si>
  <si>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</si>
  <si>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</si>
  <si>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</si>
  <si>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</si>
  <si>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</si>
  <si>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</si>
  <si>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</si>
  <si>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</si>
  <si>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</si>
  <si>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</si>
  <si>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</si>
  <si>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</si>
  <si>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</si>
  <si>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</si>
  <si>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</si>
  <si>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</si>
  <si>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</si>
  <si>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</si>
  <si>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</si>
  <si>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</si>
  <si>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</si>
  <si>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</si>
  <si>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</si>
  <si>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</si>
  <si>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</si>
  <si>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</si>
  <si>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</si>
  <si>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</si>
  <si>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</si>
  <si>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</si>
  <si>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</si>
  <si>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</si>
  <si>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</si>
  <si>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</si>
  <si>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</si>
  <si>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</si>
  <si>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</si>
  <si>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</si>
  <si>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</si>
  <si>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</si>
  <si>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</si>
  <si>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</si>
  <si>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</si>
  <si>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</si>
  <si>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</si>
  <si>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</si>
  <si>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</si>
  <si>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</si>
  <si>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</si>
  <si>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</si>
  <si>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</si>
  <si>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</si>
  <si>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</si>
  <si>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</si>
  <si>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</si>
  <si>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</si>
  <si>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</si>
  <si>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</si>
  <si>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</si>
  <si>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</si>
  <si>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</si>
  <si>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</si>
  <si>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</si>
  <si>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</si>
  <si>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</si>
  <si>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</si>
  <si>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</si>
  <si>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</si>
  <si>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</si>
  <si>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</si>
  <si>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</si>
  <si>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</si>
  <si>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</si>
  <si>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</si>
  <si>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</si>
  <si>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</si>
  <si>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</si>
  <si>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</si>
  <si>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</si>
  <si>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</si>
  <si>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</si>
  <si>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</si>
  <si>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</si>
  <si>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</si>
  <si>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</si>
  <si>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</si>
  <si>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</si>
  <si>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</si>
  <si>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</si>
  <si>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</si>
  <si>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</si>
  <si>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</si>
  <si>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</si>
  <si>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</si>
  <si>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</si>
  <si>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</si>
  <si>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</si>
  <si>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</si>
  <si>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</si>
  <si>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</si>
  <si>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</si>
  <si>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</si>
  <si>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</si>
  <si>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</si>
  <si>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</si>
  <si>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</si>
  <si>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</si>
  <si>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</si>
  <si>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</si>
  <si>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</si>
  <si>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</si>
  <si>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</si>
  <si>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</si>
  <si>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</si>
  <si>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</si>
  <si>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</si>
  <si>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</si>
  <si>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</si>
  <si>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</si>
  <si>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</si>
  <si>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</si>
  <si>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</si>
  <si>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</si>
  <si>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</si>
  <si>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</si>
  <si>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</si>
  <si>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</si>
  <si>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</si>
  <si>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</si>
  <si>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</si>
  <si>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</si>
  <si>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</si>
  <si>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</si>
  <si>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</si>
  <si>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</si>
  <si>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</si>
  <si>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</si>
  <si>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</si>
  <si>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</si>
  <si>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</si>
  <si>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</si>
  <si>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</si>
  <si>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</si>
  <si>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</si>
  <si>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</si>
  <si>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</si>
  <si>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</si>
  <si>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</si>
  <si>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</si>
  <si>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</si>
  <si>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</si>
  <si>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</si>
  <si>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</si>
  <si>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</si>
  <si>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</si>
  <si>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</si>
  <si>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</si>
  <si>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</si>
  <si>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</si>
  <si>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</si>
  <si>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</si>
  <si>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</si>
  <si>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</si>
  <si>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</si>
  <si>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</si>
  <si>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</si>
  <si>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</si>
  <si>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</si>
  <si>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</si>
  <si>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</si>
  <si>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</si>
  <si>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</si>
  <si>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</si>
  <si>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</si>
  <si>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</si>
  <si>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</si>
  <si>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</si>
  <si>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</si>
  <si>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</si>
  <si>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</si>
  <si>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</si>
  <si>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</si>
  <si>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</si>
  <si>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</si>
  <si>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</si>
  <si>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</si>
  <si>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</si>
  <si>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</si>
  <si>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</si>
  <si>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</si>
  <si>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</si>
  <si>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</si>
  <si>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</si>
  <si>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</si>
  <si>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</si>
  <si>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</si>
  <si>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</si>
  <si>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</si>
  <si>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</si>
  <si>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</si>
  <si>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</si>
  <si>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</si>
  <si>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</si>
  <si>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</si>
  <si>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</si>
  <si>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</si>
  <si>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</si>
  <si>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</si>
  <si>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</si>
  <si>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</si>
  <si>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</si>
  <si>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</si>
  <si>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</si>
  <si>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</si>
  <si>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</si>
  <si>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</si>
  <si>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</si>
  <si>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</si>
  <si>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</si>
  <si>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</si>
  <si>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</si>
  <si>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</si>
  <si>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</si>
  <si>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</si>
  <si>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</si>
  <si>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</si>
  <si>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</si>
  <si>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</si>
  <si>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</si>
  <si>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</si>
  <si>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</si>
  <si>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</si>
  <si>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</si>
  <si>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</si>
  <si>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</si>
  <si>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</si>
  <si>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</si>
  <si>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</si>
  <si>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</si>
  <si>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</si>
  <si>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</si>
  <si>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</si>
  <si>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</si>
  <si>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</si>
  <si>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</si>
  <si>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</si>
  <si>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</si>
  <si>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</si>
  <si>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</si>
  <si>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</si>
  <si>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</si>
  <si>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</si>
  <si>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</si>
  <si>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</si>
  <si>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</si>
  <si>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</si>
  <si>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</si>
  <si>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</si>
  <si>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</si>
  <si>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</si>
  <si>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</si>
  <si>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</si>
  <si>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</si>
  <si>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</si>
  <si>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</si>
  <si>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</si>
  <si>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</si>
  <si>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</si>
  <si>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</si>
  <si>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</si>
  <si>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</si>
  <si>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</si>
  <si>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</si>
  <si>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</si>
  <si>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</si>
  <si>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</si>
  <si>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</si>
  <si>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</si>
  <si>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</si>
  <si>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</si>
  <si>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</si>
  <si>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</si>
  <si>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</si>
  <si>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</si>
  <si>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</si>
  <si>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</si>
  <si>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</si>
  <si>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</si>
  <si>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</si>
  <si>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</si>
  <si>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</si>
  <si>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</si>
  <si>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</si>
  <si>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</si>
  <si>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</si>
  <si>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</si>
  <si>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</si>
  <si>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</si>
  <si>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</si>
  <si>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</si>
  <si>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</si>
  <si>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</si>
  <si>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</si>
  <si>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</si>
  <si>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</si>
  <si>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</si>
  <si>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</si>
  <si>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</si>
  <si>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</si>
  <si>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</si>
  <si>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</si>
  <si>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</si>
  <si>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</si>
  <si>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</si>
  <si>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</si>
  <si>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</si>
  <si>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</si>
  <si>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</si>
  <si>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</si>
  <si>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</si>
  <si>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</si>
  <si>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</si>
  <si>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</si>
  <si>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</si>
  <si>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</si>
  <si>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</si>
  <si>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</si>
  <si>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</si>
  <si>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</si>
  <si>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</si>
  <si>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</si>
  <si>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</si>
  <si>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</si>
  <si>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</si>
  <si>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</si>
  <si>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</si>
  <si>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</si>
  <si>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</si>
  <si>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</si>
  <si>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</si>
  <si>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</si>
  <si>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</si>
  <si>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</si>
  <si>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</si>
  <si>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</si>
  <si>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</si>
  <si>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</si>
  <si>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</si>
  <si>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</si>
  <si>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</si>
  <si>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</si>
  <si>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</si>
  <si>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</si>
  <si>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</si>
  <si>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</si>
  <si>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</si>
  <si>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</si>
  <si>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</si>
  <si>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</si>
  <si>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</si>
  <si>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</si>
  <si>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</si>
  <si>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</si>
  <si>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</si>
  <si>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</si>
  <si>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</si>
  <si>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</si>
  <si>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</si>
  <si>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</si>
  <si>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</si>
  <si>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</si>
  <si>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</si>
  <si>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</si>
  <si>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</si>
  <si>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</si>
  <si>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</si>
  <si>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</si>
  <si>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</si>
  <si>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</si>
  <si>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</si>
  <si>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</si>
  <si>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</si>
  <si>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</si>
  <si>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</si>
  <si>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</si>
  <si>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</si>
  <si>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</si>
  <si>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</si>
  <si>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</si>
  <si>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</si>
  <si>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</si>
  <si>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</si>
  <si>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</si>
  <si>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</si>
  <si>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</si>
  <si>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</si>
  <si>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</si>
  <si>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</si>
  <si>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</si>
  <si>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</si>
  <si>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</si>
  <si>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</si>
  <si>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</si>
  <si>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</si>
  <si>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</si>
  <si>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</si>
  <si>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</si>
  <si>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</si>
  <si>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</si>
  <si>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</si>
  <si>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</si>
  <si>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</si>
  <si>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</si>
  <si>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</si>
  <si>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</si>
  <si>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</si>
  <si>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</si>
  <si>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</si>
  <si>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</si>
  <si>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</si>
  <si>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</si>
  <si>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</si>
  <si>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</si>
  <si>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</si>
  <si>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</si>
  <si>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</si>
  <si>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</si>
  <si>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</si>
  <si>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</si>
  <si>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</si>
  <si>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</si>
  <si>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</si>
  <si>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</si>
  <si>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</si>
  <si>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</si>
  <si>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</si>
  <si>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</si>
  <si>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</si>
  <si>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</si>
  <si>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</si>
  <si>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</si>
  <si>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</si>
  <si>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</si>
  <si>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</si>
  <si>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</si>
  <si>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</si>
  <si>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</si>
  <si>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</si>
  <si>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</si>
  <si>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</si>
  <si>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</si>
  <si>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</si>
  <si>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</si>
  <si>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</si>
  <si>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</si>
  <si>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</si>
  <si>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</si>
  <si>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</si>
  <si>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</si>
  <si>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</si>
  <si>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</si>
  <si>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</si>
  <si>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</si>
  <si>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</si>
  <si>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</si>
  <si>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</si>
  <si>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</si>
  <si>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</si>
  <si>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</si>
  <si>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</si>
  <si>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</si>
  <si>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</si>
  <si>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</si>
  <si>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</si>
  <si>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</si>
  <si>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</si>
  <si>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</si>
  <si>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</si>
  <si>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</si>
  <si>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</si>
  <si>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</si>
  <si>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</si>
  <si>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</si>
  <si>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</si>
  <si>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</si>
  <si>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</si>
  <si>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</si>
  <si>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</si>
  <si>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</si>
  <si>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</si>
  <si>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</si>
  <si>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</si>
  <si>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</si>
  <si>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</si>
  <si>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</si>
  <si>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</si>
  <si>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</si>
  <si>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</si>
  <si>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</si>
  <si>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</si>
  <si>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</si>
  <si>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</si>
  <si>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</si>
  <si>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</si>
  <si>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</si>
  <si>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</si>
  <si>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</si>
  <si>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</si>
  <si>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</si>
  <si>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</si>
  <si>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</si>
  <si>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</si>
  <si>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</si>
  <si>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</si>
  <si>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</si>
  <si>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</si>
  <si>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</si>
  <si>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</si>
  <si>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</si>
  <si>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</si>
  <si>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</si>
  <si>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</si>
  <si>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</si>
  <si>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</si>
  <si>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</si>
  <si>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</si>
  <si>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</si>
  <si>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</si>
  <si>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</si>
  <si>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</si>
  <si>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</si>
  <si>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</si>
  <si>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</si>
  <si>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</si>
  <si>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</si>
  <si>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</si>
  <si>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</si>
  <si>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</si>
  <si>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</si>
  <si>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</si>
  <si>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</si>
  <si>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</si>
  <si>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</si>
  <si>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</si>
  <si>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</si>
  <si>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</si>
  <si>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</si>
  <si>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</si>
  <si>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</si>
  <si>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</si>
  <si>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</si>
  <si>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</si>
  <si>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</si>
  <si>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</si>
  <si>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</si>
  <si>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</si>
  <si>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</si>
  <si>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</si>
  <si>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</si>
  <si>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</si>
  <si>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</si>
  <si>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</si>
  <si>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</si>
  <si>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</si>
  <si>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</si>
  <si>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</si>
  <si>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</si>
  <si>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</si>
  <si>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</si>
  <si>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</si>
  <si>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</si>
  <si>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</si>
  <si>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</si>
  <si>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</si>
  <si>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</si>
  <si>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</si>
  <si>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</si>
  <si>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</si>
  <si>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</si>
  <si>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</si>
  <si>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</si>
  <si>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</si>
  <si>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</si>
  <si>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</si>
  <si>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</si>
  <si>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</si>
  <si>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</si>
  <si>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</si>
  <si>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</si>
  <si>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</si>
  <si>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</si>
  <si>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</si>
  <si>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</si>
  <si>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</si>
  <si>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</si>
  <si>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</si>
  <si>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</si>
  <si>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</si>
  <si>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</si>
  <si>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</si>
  <si>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</si>
  <si>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</si>
  <si>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</si>
  <si>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</si>
  <si>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</si>
  <si>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</si>
  <si>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</si>
  <si>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</si>
  <si>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</si>
  <si>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</si>
  <si>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</si>
  <si>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</si>
  <si>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</si>
  <si>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</si>
  <si>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</si>
  <si>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</si>
  <si>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</si>
  <si>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</si>
  <si>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</si>
  <si>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</si>
  <si>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</si>
  <si>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</si>
  <si>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</si>
  <si>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</si>
  <si>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</si>
  <si>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</si>
  <si>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</si>
  <si>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</si>
  <si>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</si>
  <si>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</si>
  <si>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</si>
  <si>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</si>
  <si>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</si>
  <si>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</si>
  <si>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</si>
  <si>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</si>
  <si>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</si>
  <si>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</si>
  <si>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</si>
  <si>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</si>
  <si>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</si>
  <si>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</si>
  <si>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</si>
  <si>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</si>
  <si>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</si>
  <si>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</si>
  <si>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</si>
  <si>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</si>
  <si>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</si>
  <si>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</si>
  <si>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</si>
  <si>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</si>
  <si>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</si>
  <si>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</si>
  <si>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</si>
  <si>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</si>
  <si>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</si>
  <si>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</si>
  <si>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</si>
  <si>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</si>
  <si>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</si>
  <si>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</si>
  <si>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</si>
  <si>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</si>
  <si>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</si>
  <si>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</si>
  <si>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</si>
  <si>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</si>
  <si>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</si>
  <si>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</si>
  <si>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</si>
  <si>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</si>
  <si>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</si>
  <si>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</si>
  <si>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</si>
  <si>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</si>
  <si>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</si>
  <si>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</si>
  <si>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</si>
  <si>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</si>
  <si>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</si>
  <si>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</si>
  <si>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</si>
  <si>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</si>
  <si>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</si>
  <si>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</si>
  <si>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</si>
  <si>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</si>
  <si>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</si>
  <si>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</si>
  <si>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</si>
  <si>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</si>
  <si>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</si>
  <si>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</si>
  <si>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</si>
  <si>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</si>
  <si>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</si>
  <si>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</si>
  <si>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</si>
  <si>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</si>
  <si>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</si>
  <si>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</si>
  <si>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</si>
  <si>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</si>
  <si>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</si>
  <si>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</si>
  <si>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</si>
  <si>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</si>
  <si>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</si>
  <si>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</si>
  <si>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</si>
  <si>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</si>
  <si>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</si>
  <si>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</si>
  <si>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</si>
  <si>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</si>
  <si>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</si>
  <si>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</si>
  <si>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</si>
  <si>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</si>
  <si>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</si>
  <si>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</si>
  <si>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</si>
  <si>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</si>
  <si>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</si>
  <si>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</si>
  <si>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</si>
  <si>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</si>
  <si>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</si>
  <si>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</si>
  <si>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</si>
  <si>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</si>
  <si>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</si>
  <si>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</si>
  <si>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</si>
  <si>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</si>
  <si>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</si>
  <si>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</si>
  <si>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</si>
  <si>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</si>
  <si>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</si>
  <si>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</si>
  <si>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</si>
  <si>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</si>
  <si>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</si>
  <si>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</si>
  <si>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</si>
  <si>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</si>
  <si>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</si>
  <si>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</si>
  <si>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</si>
  <si>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</si>
  <si>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</si>
  <si>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</si>
  <si>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</si>
  <si>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</si>
  <si>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</si>
  <si>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</si>
  <si>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</si>
  <si>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</si>
  <si>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</si>
  <si>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</si>
  <si>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</si>
  <si>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</si>
  <si>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</si>
  <si>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</si>
  <si>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</si>
  <si>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</si>
  <si>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</si>
  <si>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</si>
  <si>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</si>
  <si>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</si>
  <si>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</si>
  <si>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</si>
  <si>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</si>
  <si>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</si>
  <si>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</si>
  <si>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</si>
  <si>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</si>
  <si>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</si>
  <si>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</si>
  <si>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</si>
  <si>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</si>
  <si>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</si>
  <si>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</si>
  <si>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</si>
  <si>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</si>
  <si>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</si>
  <si>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</si>
  <si>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</si>
  <si>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</si>
  <si>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</si>
  <si>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</si>
  <si>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</si>
  <si>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</si>
  <si>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</si>
  <si>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</si>
  <si>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</si>
  <si>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</si>
  <si>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</si>
  <si>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</si>
  <si>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</si>
  <si>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</si>
  <si>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</si>
  <si>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</si>
  <si>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</si>
  <si>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</si>
  <si>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</si>
  <si>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</si>
  <si>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</si>
  <si>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</si>
  <si>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</si>
  <si>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</si>
  <si>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</si>
  <si>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</si>
  <si>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</si>
  <si>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</si>
  <si>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</si>
  <si>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</si>
  <si>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</si>
  <si>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</si>
  <si>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</si>
  <si>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</si>
  <si>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</si>
  <si>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</si>
  <si>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</si>
  <si>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</si>
  <si>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</si>
  <si>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</si>
  <si>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</si>
  <si>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</si>
  <si>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</si>
  <si>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</si>
  <si>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</si>
  <si>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</si>
  <si>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</si>
  <si>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</si>
  <si>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</si>
  <si>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</si>
  <si>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</si>
  <si>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</si>
  <si>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</si>
  <si>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</si>
  <si>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</si>
  <si>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</si>
  <si>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</si>
  <si>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</si>
  <si>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</si>
  <si>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</si>
  <si>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</si>
  <si>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</si>
  <si>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</si>
  <si>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</si>
  <si>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</si>
  <si>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</si>
  <si>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</si>
  <si>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</si>
  <si>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</si>
  <si>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</si>
  <si>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</si>
  <si>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</si>
  <si>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</si>
  <si>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</si>
  <si>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</si>
  <si>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</si>
  <si>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</si>
  <si>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</si>
  <si>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</si>
  <si>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</si>
  <si>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</si>
  <si>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</si>
  <si>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</si>
  <si>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</si>
  <si>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</si>
  <si>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</si>
  <si>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</si>
  <si>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</si>
  <si>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</si>
  <si>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</si>
  <si>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</si>
  <si>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</si>
  <si>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</si>
  <si>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</si>
  <si>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</si>
  <si>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</si>
  <si>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</si>
  <si>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</si>
  <si>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</si>
  <si>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</si>
  <si>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</si>
  <si>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</si>
  <si>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</si>
  <si>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</si>
  <si>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</si>
  <si>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</si>
  <si>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</si>
  <si>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</si>
  <si>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</si>
  <si>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</si>
  <si>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</si>
  <si>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</si>
  <si>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</si>
  <si>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</si>
  <si>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</si>
  <si>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</si>
  <si>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</si>
  <si>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</si>
  <si>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</si>
  <si>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</si>
  <si>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</si>
  <si>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</si>
  <si>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</si>
  <si>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</si>
  <si>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</si>
  <si>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</si>
  <si>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</si>
  <si>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</si>
  <si>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</si>
  <si>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</si>
  <si>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</si>
  <si>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</si>
  <si>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</si>
  <si>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</si>
  <si>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</si>
  <si>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</si>
  <si>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</si>
  <si>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</si>
  <si>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</si>
  <si>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</si>
  <si>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</si>
  <si>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</si>
  <si>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</si>
  <si>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</si>
  <si>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</si>
  <si>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</si>
  <si>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</si>
  <si>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</si>
  <si>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</si>
  <si>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</si>
  <si>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</si>
  <si>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</si>
  <si>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</si>
  <si>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</si>
  <si>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</si>
  <si>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</si>
  <si>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</si>
  <si>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</si>
  <si>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</si>
  <si>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</si>
  <si>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</si>
  <si>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</si>
  <si>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</si>
  <si>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</si>
  <si>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</si>
  <si>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</si>
  <si>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</si>
  <si>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</si>
  <si>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</si>
  <si>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</si>
  <si>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</si>
  <si>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</si>
  <si>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</si>
  <si>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</si>
  <si>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</si>
  <si>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</si>
  <si>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</si>
  <si>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</si>
  <si>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</si>
  <si>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</si>
  <si>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</si>
  <si>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</si>
  <si>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</si>
  <si>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</si>
  <si>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</si>
  <si>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</si>
  <si>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</si>
  <si>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</si>
  <si>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</si>
  <si>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</si>
  <si>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</si>
  <si>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</si>
  <si>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</si>
  <si>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</si>
  <si>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</si>
  <si>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</si>
  <si>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</si>
  <si>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</si>
  <si>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</si>
  <si>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</si>
  <si>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</si>
  <si>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</si>
  <si>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</si>
  <si>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</si>
  <si>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</si>
  <si>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</si>
  <si>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</si>
  <si>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</si>
  <si>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</si>
  <si>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</si>
  <si>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</si>
  <si>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</si>
  <si>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</si>
  <si>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</si>
  <si>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</si>
  <si>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</si>
  <si>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</si>
  <si>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</si>
  <si>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</si>
  <si>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</si>
  <si>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</si>
  <si>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</si>
  <si>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</si>
  <si>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</si>
  <si>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</si>
  <si>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</si>
  <si>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</si>
  <si>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</si>
  <si>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</si>
  <si>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</si>
  <si>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</si>
  <si>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</si>
  <si>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</si>
  <si>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</si>
  <si>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</si>
  <si>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</si>
  <si>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</si>
  <si>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</si>
  <si>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</si>
  <si>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</si>
  <si>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</si>
  <si>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</si>
  <si>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</si>
  <si>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</si>
  <si>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</si>
  <si>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</si>
  <si>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</si>
  <si>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</si>
  <si>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</si>
  <si>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</si>
  <si>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</si>
  <si>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</si>
  <si>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</si>
  <si>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</si>
  <si>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</si>
  <si>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</si>
  <si>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</si>
  <si>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</si>
  <si>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</si>
  <si>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</si>
  <si>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</si>
  <si>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</si>
  <si>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</si>
  <si>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</si>
  <si>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</si>
  <si>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</si>
  <si>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</si>
  <si>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</si>
  <si>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</si>
  <si>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</si>
  <si>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</si>
  <si>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</si>
  <si>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</si>
  <si>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</si>
  <si>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</si>
  <si>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</si>
  <si>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</si>
  <si>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</si>
  <si>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</si>
  <si>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</si>
  <si>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</si>
  <si>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</si>
  <si>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</si>
  <si>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</si>
  <si>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</si>
  <si>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</si>
  <si>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</si>
  <si>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</si>
  <si>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</si>
  <si>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</si>
  <si>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</si>
  <si>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</si>
  <si>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</si>
  <si>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</si>
  <si>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</si>
  <si>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</si>
  <si>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</si>
  <si>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</si>
  <si>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</si>
  <si>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</si>
  <si>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</si>
  <si>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</si>
  <si>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</si>
  <si>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</si>
  <si>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</si>
  <si>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</si>
  <si>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</si>
  <si>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</si>
  <si>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</si>
  <si>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</si>
  <si>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</si>
  <si>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</si>
  <si>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</si>
  <si>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</si>
  <si>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</si>
  <si>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</si>
  <si>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</si>
  <si>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</si>
  <si>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</si>
  <si>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</si>
  <si>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</si>
  <si>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</si>
  <si>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</si>
  <si>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</si>
  <si>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</si>
  <si>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</si>
  <si>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</si>
  <si>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</si>
  <si>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</si>
  <si>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</si>
  <si>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</si>
  <si>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</si>
  <si>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</si>
  <si>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</si>
  <si>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</si>
  <si>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</si>
  <si>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</si>
  <si>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</si>
  <si>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</si>
  <si>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</si>
  <si>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</si>
  <si>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</si>
  <si>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</si>
  <si>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</si>
  <si>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</si>
  <si>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</si>
  <si>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</si>
  <si>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</si>
  <si>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</si>
  <si>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</si>
  <si>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</si>
  <si>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</si>
  <si>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</si>
  <si>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</si>
  <si>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</si>
  <si>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</si>
  <si>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</si>
  <si>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</si>
  <si>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</si>
  <si>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</si>
  <si>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</si>
  <si>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</si>
  <si>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</si>
  <si>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</si>
  <si>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</si>
  <si>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</si>
  <si>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</si>
  <si>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</si>
  <si>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</si>
  <si>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</si>
  <si>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</si>
  <si>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</si>
  <si>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</si>
  <si>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</si>
  <si>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</si>
  <si>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</si>
  <si>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</si>
  <si>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</si>
  <si>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</si>
  <si>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</si>
  <si>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</si>
  <si>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</si>
  <si>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</si>
  <si>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</si>
  <si>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</si>
  <si>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</si>
  <si>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</si>
  <si>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</si>
  <si>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</si>
  <si>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</si>
  <si>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</si>
  <si>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</si>
  <si>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</si>
  <si>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</si>
  <si>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</si>
  <si>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</si>
  <si>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</si>
  <si>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</si>
  <si>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</si>
  <si>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</si>
  <si>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</si>
  <si>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</si>
  <si>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</si>
  <si>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</si>
  <si>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</si>
  <si>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</si>
  <si>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</si>
  <si>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</si>
  <si>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</si>
  <si>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</si>
  <si>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</si>
  <si>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</si>
  <si>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</si>
  <si>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</si>
  <si>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</si>
  <si>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</si>
  <si>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</si>
  <si>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</si>
  <si>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</si>
  <si>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</si>
  <si>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</si>
  <si>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</si>
  <si>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</si>
  <si>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</si>
  <si>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</si>
  <si>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</si>
  <si>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</si>
  <si>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</si>
  <si>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</si>
  <si>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</si>
  <si>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</si>
  <si>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</si>
  <si>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</si>
  <si>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</si>
  <si>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</si>
  <si>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</si>
  <si>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</si>
  <si>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</si>
  <si>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</si>
  <si>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</si>
  <si>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</si>
  <si>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</si>
  <si>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</si>
  <si>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</si>
  <si>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</si>
  <si>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</si>
  <si>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</si>
  <si>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</si>
  <si>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</si>
  <si>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</si>
  <si>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</si>
  <si>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</si>
  <si>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</si>
  <si>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</si>
  <si>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</si>
  <si>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</si>
  <si>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</si>
  <si>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</si>
  <si>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</si>
  <si>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</si>
  <si>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</si>
  <si>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</si>
  <si>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</si>
  <si>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</si>
  <si>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</si>
  <si>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</si>
  <si>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</si>
  <si>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</si>
  <si>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</si>
  <si>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</si>
  <si>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</si>
  <si>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</si>
  <si>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</si>
  <si>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</si>
  <si>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</si>
  <si>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</si>
  <si>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</si>
  <si>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</si>
  <si>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</si>
  <si>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</si>
  <si>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</si>
  <si>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</si>
  <si>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</si>
  <si>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</si>
  <si>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</si>
  <si>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</si>
  <si>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</si>
  <si>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</si>
  <si>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</si>
  <si>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</si>
  <si>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</si>
  <si>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</si>
  <si>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</si>
  <si>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</si>
  <si>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</si>
  <si>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</si>
  <si>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</si>
  <si>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</si>
  <si>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</si>
  <si>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</si>
  <si>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</si>
  <si>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</si>
  <si>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</si>
  <si>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</si>
  <si>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</si>
  <si>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</si>
  <si>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</si>
  <si>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</si>
  <si>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</si>
  <si>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</si>
  <si>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</si>
  <si>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</si>
  <si>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</si>
  <si>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</si>
  <si>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</si>
  <si>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</si>
  <si>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</si>
  <si>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</si>
  <si>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</si>
  <si>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</si>
  <si>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</si>
  <si>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</si>
  <si>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</si>
  <si>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</si>
  <si>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</si>
  <si>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</si>
  <si>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</si>
  <si>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</si>
  <si>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</si>
  <si>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</si>
  <si>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</si>
  <si>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</si>
  <si>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</si>
  <si>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</si>
  <si>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</si>
  <si>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</si>
  <si>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</si>
  <si>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</si>
  <si>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</si>
  <si>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</si>
  <si>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</si>
  <si>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</si>
  <si>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</si>
  <si>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</si>
  <si>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</si>
  <si>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</si>
  <si>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</si>
  <si>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</si>
  <si>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</si>
  <si>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</si>
  <si>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</si>
  <si>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</si>
  <si>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</si>
  <si>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</si>
  <si>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</si>
  <si>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</si>
  <si>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</si>
  <si>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</si>
  <si>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</si>
  <si>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</si>
  <si>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</si>
  <si>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</si>
  <si>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</si>
  <si>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</si>
  <si>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</si>
  <si>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</si>
  <si>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</si>
  <si>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</si>
  <si>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</si>
  <si>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</si>
  <si>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</si>
  <si>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</si>
  <si>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</si>
  <si>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</si>
  <si>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</si>
  <si>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</si>
  <si>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</si>
  <si>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</si>
  <si>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</si>
  <si>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</si>
  <si>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</si>
  <si>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</si>
  <si>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</si>
  <si>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</si>
  <si>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</si>
  <si>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</si>
  <si>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</si>
  <si>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</si>
  <si>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</si>
  <si>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</si>
  <si>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</si>
  <si>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</si>
  <si>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</si>
  <si>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</si>
  <si>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</si>
  <si>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</si>
  <si>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</si>
  <si>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</si>
  <si>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</si>
  <si>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</si>
  <si>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</si>
  <si>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</si>
  <si>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</si>
  <si>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</si>
  <si>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</si>
  <si>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</si>
  <si>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</si>
  <si>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</si>
  <si>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</si>
  <si>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</si>
  <si>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</si>
  <si>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</si>
  <si>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</si>
  <si>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</si>
  <si>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</si>
  <si>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</si>
  <si>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</si>
  <si>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</si>
  <si>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</si>
  <si>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</si>
  <si>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</si>
  <si>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</si>
  <si>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</si>
  <si>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</si>
  <si>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</si>
  <si>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</si>
  <si>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</si>
  <si>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</si>
  <si>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</si>
  <si>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</si>
  <si>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</si>
  <si>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</si>
  <si>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</si>
  <si>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</si>
  <si>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</si>
  <si>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</si>
  <si>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</si>
  <si>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</si>
  <si>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</si>
  <si>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</si>
  <si>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</si>
  <si>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</si>
  <si>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</si>
  <si>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</si>
  <si>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</si>
  <si>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</si>
  <si>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</si>
  <si>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</si>
  <si>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</si>
  <si>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</si>
  <si>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</si>
  <si>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</si>
  <si>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</si>
  <si>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</si>
  <si>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</si>
  <si>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</si>
  <si>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</si>
  <si>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</si>
  <si>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</si>
  <si>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</si>
  <si>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</si>
  <si>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</si>
  <si>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</si>
  <si>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</si>
  <si>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</si>
  <si>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</si>
  <si>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</si>
  <si>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</si>
  <si>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</si>
  <si>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</si>
  <si>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</si>
  <si>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</si>
  <si>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</si>
  <si>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</si>
  <si>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</si>
  <si>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</si>
  <si>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</si>
  <si>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</si>
  <si>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</si>
  <si>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</si>
  <si>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</si>
  <si>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</si>
  <si>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</si>
  <si>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</si>
  <si>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</si>
  <si>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</si>
  <si>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</si>
  <si>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</si>
  <si>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</si>
  <si>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</si>
  <si>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</si>
  <si>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</si>
  <si>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</si>
  <si>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</si>
  <si>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</si>
  <si>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</si>
  <si>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</si>
  <si>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</si>
  <si>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</si>
  <si>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</si>
  <si>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</si>
  <si>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</si>
  <si>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</si>
  <si>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</si>
  <si>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</si>
  <si>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</si>
  <si>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</si>
  <si>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</si>
  <si>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</si>
  <si>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</si>
  <si>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</si>
  <si>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</si>
  <si>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</si>
  <si>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</si>
  <si>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</si>
  <si>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</si>
  <si>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</si>
  <si>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</si>
  <si>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</si>
  <si>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</si>
  <si>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</si>
  <si>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</si>
  <si>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</si>
  <si>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</si>
  <si>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</si>
  <si>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</si>
  <si>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</si>
  <si>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</si>
  <si>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</si>
  <si>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</si>
  <si>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</si>
  <si>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</si>
  <si>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</si>
  <si>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</si>
  <si>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</si>
  <si>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</si>
  <si>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</si>
  <si>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</si>
  <si>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</si>
  <si>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</si>
  <si>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</si>
  <si>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</si>
  <si>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</si>
  <si>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</si>
  <si>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</si>
  <si>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</si>
  <si>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</si>
  <si>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</si>
  <si>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</si>
  <si>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</si>
  <si>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</si>
  <si>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</si>
  <si>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</si>
  <si>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</si>
  <si>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</si>
  <si>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</si>
  <si>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</si>
  <si>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</si>
  <si>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</si>
  <si>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</si>
  <si>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</si>
  <si>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</si>
  <si>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</si>
  <si>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</si>
  <si>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</si>
  <si>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</si>
  <si>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</si>
  <si>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</si>
  <si>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</si>
  <si>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</si>
  <si>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</si>
  <si>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</si>
  <si>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</si>
  <si>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</si>
  <si>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</si>
  <si>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</si>
  <si>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</si>
  <si>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</si>
  <si>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</si>
  <si>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</si>
  <si>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</si>
  <si>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</si>
  <si>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</si>
  <si>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</si>
  <si>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</si>
  <si>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</si>
  <si>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</si>
  <si>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</si>
  <si>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</si>
  <si>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</si>
  <si>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</si>
  <si>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</si>
  <si>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</si>
  <si>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</si>
  <si>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</si>
  <si>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</si>
  <si>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</si>
  <si>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</si>
  <si>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</si>
  <si>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</si>
  <si>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</si>
  <si>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</si>
  <si>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</si>
  <si>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</si>
  <si>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</si>
  <si>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</si>
  <si>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</si>
  <si>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</si>
  <si>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</si>
  <si>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</si>
  <si>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</si>
  <si>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</si>
  <si>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</si>
  <si>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</si>
  <si>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</si>
  <si>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</si>
  <si>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</si>
  <si>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</si>
  <si>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</si>
  <si>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</si>
  <si>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</si>
  <si>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</si>
  <si>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</si>
  <si>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</si>
  <si>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</si>
  <si>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</si>
  <si>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</si>
  <si>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</si>
  <si>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</si>
  <si>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</si>
  <si>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</si>
  <si>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</si>
  <si>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</si>
  <si>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</si>
  <si>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</si>
  <si>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</si>
  <si>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</si>
  <si>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</si>
  <si>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</si>
  <si>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</si>
  <si>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</si>
  <si>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</si>
  <si>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</si>
  <si>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</si>
  <si>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</si>
  <si>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</si>
  <si>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</si>
  <si>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</si>
  <si>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</si>
  <si>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</si>
  <si>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</si>
  <si>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</si>
  <si>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</si>
  <si>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</si>
  <si>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</si>
  <si>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</si>
  <si>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</si>
  <si>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</si>
  <si>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</si>
  <si>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</si>
  <si>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</si>
  <si>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</si>
  <si>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</si>
  <si>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</si>
  <si>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</si>
  <si>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</si>
  <si>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</si>
  <si>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</si>
  <si>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</si>
  <si>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</si>
  <si>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</si>
  <si>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</si>
  <si>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</si>
  <si>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</si>
  <si>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</si>
  <si>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</si>
  <si>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</si>
  <si>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</si>
  <si>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</si>
  <si>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</si>
  <si>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</si>
  <si>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</si>
  <si>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</si>
  <si>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</si>
  <si>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</si>
  <si>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</si>
  <si>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</si>
  <si>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</si>
  <si>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</si>
  <si>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</si>
  <si>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</si>
  <si>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</si>
  <si>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</si>
  <si>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</si>
  <si>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</si>
  <si>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</si>
  <si>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</si>
  <si>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</si>
  <si>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</si>
  <si>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</si>
  <si>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</si>
  <si>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</si>
  <si>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</si>
  <si>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</si>
  <si>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</si>
  <si>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</si>
  <si>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</si>
  <si>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</si>
  <si>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</si>
  <si>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</si>
  <si>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</si>
  <si>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</si>
  <si>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</si>
  <si>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</si>
  <si>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</si>
  <si>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</si>
  <si>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</si>
  <si>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</si>
  <si>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</si>
  <si>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</si>
  <si>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</si>
  <si>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</si>
  <si>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</si>
  <si>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</si>
  <si>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</si>
  <si>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</si>
  <si>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</si>
  <si>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</si>
  <si>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</si>
  <si>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</si>
  <si>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</si>
  <si>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</si>
  <si>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</si>
  <si>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</si>
  <si>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</si>
  <si>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</si>
  <si>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</si>
  <si>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</si>
  <si>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</si>
  <si>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</si>
  <si>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</si>
  <si>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</si>
  <si>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</si>
  <si>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</si>
  <si>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</si>
  <si>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</si>
  <si>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</si>
  <si>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</si>
  <si>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</si>
  <si>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</si>
  <si>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</si>
  <si>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</si>
  <si>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</si>
  <si>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</si>
  <si>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</si>
  <si>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</si>
  <si>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</si>
  <si>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</si>
  <si>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</si>
  <si>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</si>
  <si>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</si>
  <si>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</si>
  <si>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</si>
  <si>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</si>
  <si>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</si>
  <si>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</si>
  <si>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</si>
  <si>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</si>
  <si>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</si>
  <si>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</si>
  <si>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</si>
  <si>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</si>
  <si>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</si>
  <si>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</si>
  <si>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</si>
  <si>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</si>
  <si>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</si>
  <si>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</si>
  <si>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</si>
  <si>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</si>
  <si>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</si>
  <si>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</si>
  <si>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</si>
  <si>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</si>
  <si>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</si>
  <si>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</si>
  <si>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</si>
  <si>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</si>
  <si>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</si>
  <si>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</si>
  <si>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</si>
  <si>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</si>
  <si>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</si>
  <si>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</si>
  <si>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</si>
  <si>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</si>
  <si>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</si>
  <si>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</si>
  <si>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</si>
  <si>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</si>
  <si>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</si>
  <si>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</si>
  <si>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</si>
  <si>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</si>
  <si>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</si>
  <si>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</si>
  <si>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</si>
  <si>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</si>
  <si>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</si>
  <si>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</si>
  <si>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</si>
  <si>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</si>
  <si>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</si>
  <si>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</si>
  <si>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</si>
  <si>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</si>
  <si>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</si>
  <si>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</si>
  <si>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</si>
  <si>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</si>
  <si>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</si>
  <si>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</si>
  <si>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</si>
  <si>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</si>
  <si>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</si>
  <si>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</si>
  <si>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</si>
  <si>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</si>
  <si>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</si>
  <si>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</si>
  <si>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</si>
  <si>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</si>
  <si>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</si>
  <si>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</si>
  <si>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</si>
  <si>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</si>
  <si>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</si>
  <si>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</si>
  <si>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</si>
  <si>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</si>
  <si>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</si>
  <si>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</si>
  <si>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</si>
  <si>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</si>
  <si>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</si>
  <si>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</si>
  <si>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</si>
  <si>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</si>
  <si>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</si>
  <si>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</si>
  <si>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</si>
  <si>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</si>
  <si>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</si>
  <si>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</si>
  <si>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</si>
  <si>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</si>
  <si>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</si>
  <si>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</si>
  <si>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</si>
  <si>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</si>
  <si>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</si>
  <si>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</si>
  <si>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</si>
  <si>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</si>
  <si>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</si>
  <si>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</si>
  <si>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</si>
  <si>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</si>
  <si>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</si>
  <si>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</si>
  <si>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</si>
  <si>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</si>
  <si>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</si>
  <si>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</si>
  <si>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</si>
  <si>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</si>
  <si>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</si>
  <si>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</si>
  <si>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</si>
  <si>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</si>
  <si>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</si>
  <si>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</si>
  <si>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</si>
  <si>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</si>
  <si>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</si>
  <si>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</si>
  <si>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</si>
  <si>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</si>
  <si>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</si>
  <si>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</si>
  <si>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</si>
  <si>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</si>
  <si>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</si>
  <si>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</si>
  <si>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</si>
  <si>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</si>
  <si>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</si>
  <si>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</si>
  <si>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</si>
  <si>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</si>
  <si>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</si>
  <si>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</si>
  <si>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</si>
  <si>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</si>
  <si>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</si>
  <si>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</si>
  <si>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</si>
  <si>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</si>
  <si>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</si>
  <si>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</si>
  <si>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</si>
  <si>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</si>
  <si>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</si>
  <si>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</si>
  <si>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</si>
  <si>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</si>
  <si>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</si>
  <si>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</si>
  <si>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</si>
  <si>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</si>
  <si>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</si>
  <si>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</si>
  <si>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</si>
  <si>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</si>
  <si>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</si>
  <si>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</si>
  <si>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</si>
  <si>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</si>
  <si>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</si>
  <si>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</si>
  <si>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</si>
  <si>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</si>
  <si>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</si>
  <si>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</si>
  <si>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</si>
  <si>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</si>
  <si>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</si>
  <si>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</si>
  <si>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</si>
  <si>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</si>
  <si>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</si>
  <si>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</si>
  <si>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</si>
  <si>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</si>
  <si>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</si>
  <si>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</si>
  <si>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</si>
  <si>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</si>
  <si>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</si>
  <si>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</si>
  <si>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</si>
  <si>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</si>
  <si>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</si>
  <si>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</si>
  <si>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</si>
  <si>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</si>
  <si>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</si>
  <si>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</si>
  <si>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</si>
  <si>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</si>
  <si>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</si>
  <si>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</si>
  <si>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</si>
  <si>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</si>
  <si>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</si>
  <si>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</si>
  <si>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</si>
  <si>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</si>
  <si>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</si>
  <si>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</si>
  <si>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</si>
  <si>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</si>
  <si>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</si>
  <si>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</si>
  <si>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</si>
  <si>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</si>
  <si>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</si>
  <si>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</si>
  <si>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</si>
  <si>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</si>
  <si>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</si>
  <si>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</si>
  <si>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</si>
  <si>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</si>
  <si>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</si>
  <si>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</si>
  <si>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</si>
  <si>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</si>
  <si>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</si>
  <si>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</si>
  <si>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</si>
  <si>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</si>
  <si>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</si>
  <si>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</si>
  <si>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</si>
  <si>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</si>
  <si>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</si>
  <si>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</si>
  <si>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</si>
  <si>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</si>
  <si>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</si>
  <si>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</si>
  <si>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</si>
  <si>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</si>
  <si>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</si>
  <si>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</si>
  <si>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</si>
  <si>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</si>
  <si>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</si>
  <si>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</si>
  <si>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</si>
  <si>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</si>
  <si>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</si>
  <si>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</si>
  <si>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</si>
  <si>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</si>
  <si>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</si>
  <si>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</si>
  <si>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</si>
  <si>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</si>
  <si>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</si>
  <si>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</si>
  <si>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</si>
  <si>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</si>
  <si>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</si>
  <si>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</si>
  <si>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</si>
  <si>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</si>
  <si>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</si>
  <si>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</si>
  <si>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</si>
  <si>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</si>
  <si>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</si>
  <si>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</si>
  <si>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</si>
  <si>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</si>
  <si>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</si>
  <si>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</si>
  <si>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</si>
  <si>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</si>
  <si>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</si>
  <si>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</si>
  <si>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</si>
  <si>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</si>
  <si>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</si>
  <si>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</si>
  <si>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</si>
  <si>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</si>
  <si>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</si>
  <si>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</si>
  <si>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</si>
  <si>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</si>
  <si>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</si>
  <si>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</si>
  <si>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</si>
  <si>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</si>
  <si>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</si>
  <si>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</si>
  <si>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</si>
  <si>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</si>
  <si>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</si>
  <si>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</si>
  <si>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</si>
  <si>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</si>
  <si>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</si>
  <si>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</si>
  <si>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</si>
  <si>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</si>
  <si>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</si>
  <si>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</si>
  <si>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</si>
  <si>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</si>
  <si>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</si>
  <si>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</si>
  <si>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</si>
  <si>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</si>
  <si>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</si>
  <si>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</si>
  <si>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</si>
  <si>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</si>
  <si>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</si>
  <si>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</si>
  <si>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</si>
  <si>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</si>
  <si>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</si>
  <si>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</si>
  <si>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</si>
  <si>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</si>
  <si>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</si>
  <si>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</si>
  <si>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</si>
  <si>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</si>
  <si>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</si>
  <si>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</si>
  <si>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</si>
  <si>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</si>
  <si>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</si>
  <si>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</si>
  <si>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</si>
  <si>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</si>
  <si>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</si>
  <si>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</si>
  <si>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</si>
  <si>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</si>
  <si>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</si>
  <si>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</si>
  <si>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</si>
  <si>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</si>
  <si>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</si>
  <si>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</si>
  <si>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</si>
  <si>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</si>
  <si>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</si>
  <si>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</si>
  <si>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</si>
  <si>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</si>
  <si>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</si>
  <si>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</si>
  <si>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</si>
  <si>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</si>
  <si>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</si>
  <si>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</si>
  <si>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</si>
  <si>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</si>
  <si>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</si>
  <si>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</si>
  <si>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</si>
  <si>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</si>
  <si>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</si>
  <si>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</si>
  <si>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</si>
  <si>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</si>
  <si>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</si>
  <si>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</si>
  <si>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</si>
  <si>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</si>
  <si>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</si>
  <si>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</si>
  <si>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</si>
  <si>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</si>
  <si>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</si>
  <si>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</si>
  <si>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</si>
  <si>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</si>
  <si>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</si>
  <si>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</si>
  <si>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</si>
  <si>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</si>
  <si>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</si>
  <si>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</si>
  <si>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</si>
  <si>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</si>
  <si>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</si>
  <si>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</si>
  <si>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</si>
  <si>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</si>
  <si>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</si>
  <si>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</si>
  <si>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</si>
  <si>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</si>
  <si>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</si>
  <si>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</si>
  <si>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</si>
  <si>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</si>
  <si>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</si>
  <si>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</si>
  <si>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</si>
  <si>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</si>
  <si>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</si>
  <si>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</si>
  <si>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</si>
  <si>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</si>
  <si>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</si>
  <si>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</si>
  <si>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</si>
  <si>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</si>
  <si>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</si>
  <si>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</si>
  <si>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</si>
  <si>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</si>
  <si>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</si>
  <si>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</si>
  <si>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</si>
  <si>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</si>
  <si>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</si>
  <si>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</si>
  <si>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</si>
  <si>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</si>
  <si>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</si>
  <si>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</si>
  <si>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</si>
  <si>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</si>
  <si>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</si>
  <si>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</si>
  <si>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</si>
  <si>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</si>
  <si>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</si>
  <si>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</si>
  <si>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</si>
  <si>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</si>
  <si>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</si>
  <si>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</si>
  <si>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</si>
  <si>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</si>
  <si>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</si>
  <si>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</si>
  <si>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</si>
  <si>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</si>
  <si>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</si>
  <si>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</si>
  <si>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</si>
  <si>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</si>
  <si>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</si>
  <si>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</si>
  <si>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</si>
  <si>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</si>
  <si>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</si>
  <si>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</si>
  <si>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</si>
  <si>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</si>
  <si>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</si>
  <si>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</si>
  <si>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</si>
  <si>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</si>
  <si>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</si>
  <si>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</si>
  <si>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</si>
  <si>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</si>
  <si>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</si>
  <si>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</si>
  <si>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</si>
  <si>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</si>
  <si>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</si>
  <si>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</si>
  <si>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</si>
  <si>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</si>
  <si>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</si>
  <si>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</si>
  <si>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</si>
  <si>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</si>
  <si>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</si>
  <si>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</si>
  <si>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</si>
  <si>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</si>
  <si>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</si>
  <si>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</si>
  <si>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</si>
  <si>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</si>
  <si>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</si>
  <si>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</si>
  <si>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</si>
  <si>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</si>
  <si>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</si>
  <si>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</si>
  <si>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</si>
  <si>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</si>
  <si>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</si>
  <si>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</si>
  <si>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</si>
  <si>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</si>
  <si>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</si>
  <si>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</si>
  <si>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</si>
  <si>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</si>
  <si>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</si>
  <si>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</si>
  <si>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</si>
  <si>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</si>
  <si>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</si>
  <si>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</si>
  <si>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</si>
  <si>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</si>
  <si>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</si>
  <si>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</si>
  <si>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</si>
  <si>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</si>
  <si>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</si>
  <si>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</si>
  <si>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</si>
  <si>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</si>
  <si>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</si>
  <si>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</si>
  <si>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</si>
  <si>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</si>
  <si>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</si>
  <si>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</si>
  <si>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</si>
  <si>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</si>
  <si>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</si>
  <si>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</si>
  <si>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</si>
  <si>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</si>
  <si>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</si>
  <si>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</si>
  <si>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</si>
  <si>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</si>
  <si>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</si>
  <si>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</si>
  <si>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</si>
  <si>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</si>
  <si>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</si>
  <si>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</si>
  <si>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</si>
  <si>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</si>
  <si>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</si>
  <si>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</si>
  <si>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</si>
  <si>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</si>
  <si>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</si>
  <si>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</si>
  <si>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</si>
  <si>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</si>
  <si>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</si>
  <si>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</si>
  <si>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</si>
  <si>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</si>
  <si>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</si>
  <si>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</si>
  <si>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</si>
  <si>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</si>
  <si>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</si>
  <si>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</si>
  <si>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</si>
  <si>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</si>
  <si>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</si>
  <si>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</si>
  <si>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</si>
  <si>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</si>
  <si>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</si>
  <si>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</si>
  <si>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</si>
  <si>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</si>
  <si>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</si>
  <si>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</si>
  <si>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</si>
  <si>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</si>
  <si>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</si>
  <si>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</si>
  <si>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</si>
  <si>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</si>
  <si>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</si>
  <si>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</si>
  <si>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</si>
  <si>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</si>
  <si>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</si>
  <si>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</si>
  <si>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</si>
  <si>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</si>
  <si>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</si>
  <si>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</si>
  <si>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</si>
  <si>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</si>
  <si>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</si>
  <si>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</si>
  <si>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</si>
  <si>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</si>
  <si>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</si>
  <si>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</si>
  <si>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</si>
  <si>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</si>
  <si>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</si>
  <si>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</si>
  <si>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</si>
  <si>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</si>
  <si>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</si>
  <si>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</si>
  <si>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</si>
  <si>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</si>
  <si>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</si>
  <si>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</si>
  <si>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</si>
  <si>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</si>
  <si>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</si>
  <si>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</si>
  <si>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</si>
  <si>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</si>
  <si>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</si>
  <si>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</si>
  <si>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</si>
  <si>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</si>
  <si>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</si>
  <si>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</si>
  <si>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</si>
  <si>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</si>
  <si>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</si>
  <si>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</si>
  <si>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</si>
  <si>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</si>
  <si>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</si>
  <si>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</si>
  <si>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</si>
  <si>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</si>
  <si>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</si>
  <si>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</si>
  <si>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</si>
  <si>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</si>
  <si>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</si>
  <si>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</si>
  <si>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</si>
  <si>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</si>
  <si>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</si>
  <si>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</si>
  <si>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</si>
  <si>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</si>
  <si>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</si>
  <si>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</si>
  <si>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</si>
  <si>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</si>
  <si>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</si>
  <si>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</si>
  <si>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</si>
  <si>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</si>
  <si>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</si>
  <si>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</si>
  <si>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</si>
  <si>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</si>
  <si>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</si>
  <si>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</si>
  <si>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</si>
  <si>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</si>
  <si>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</si>
  <si>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</si>
  <si>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</si>
  <si>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</si>
  <si>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</si>
  <si>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</si>
  <si>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</si>
  <si>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</si>
  <si>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</si>
  <si>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</si>
  <si>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</si>
  <si>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</si>
  <si>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</si>
  <si>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</si>
  <si>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</si>
  <si>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</si>
  <si>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</si>
  <si>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</si>
  <si>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</si>
  <si>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</si>
  <si>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</si>
  <si>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</si>
  <si>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</si>
  <si>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</si>
  <si>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</si>
  <si>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</si>
  <si>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</si>
  <si>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</si>
  <si>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</si>
  <si>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</si>
  <si>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</si>
  <si>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</si>
  <si>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</si>
  <si>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</si>
  <si>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</si>
  <si>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</si>
  <si>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</si>
  <si>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</si>
  <si>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</si>
  <si>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</si>
  <si>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</si>
  <si>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</si>
  <si>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</si>
  <si>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</si>
  <si>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</si>
  <si>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</si>
  <si>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</si>
  <si>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</si>
  <si>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</si>
  <si>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</si>
  <si>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</si>
  <si>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</si>
  <si>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</si>
  <si>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</si>
  <si>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</si>
  <si>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</si>
  <si>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</si>
  <si>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</si>
  <si>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</si>
  <si>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</si>
  <si>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</si>
  <si>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</si>
  <si>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</si>
  <si>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</si>
  <si>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</si>
  <si>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</si>
  <si>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</si>
  <si>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</si>
  <si>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</si>
  <si>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</si>
  <si>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</si>
  <si>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</si>
  <si>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</si>
  <si>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</si>
  <si>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</si>
  <si>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</si>
  <si>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</si>
  <si>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</si>
  <si>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</si>
  <si>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</si>
  <si>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</si>
  <si>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</si>
  <si>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</si>
  <si>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</si>
  <si>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</si>
  <si>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</si>
  <si>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</si>
  <si>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</si>
  <si>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</si>
  <si>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</si>
  <si>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</si>
  <si>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</si>
  <si>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</si>
  <si>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</si>
  <si>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</si>
  <si>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</si>
  <si>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</si>
  <si>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</si>
  <si>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</si>
  <si>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</si>
  <si>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</si>
  <si>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</si>
  <si>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</si>
  <si>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</si>
  <si>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</si>
  <si>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</si>
  <si>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</si>
  <si>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</si>
  <si>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</si>
  <si>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</si>
  <si>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</si>
  <si>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</si>
  <si>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</si>
  <si>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</si>
  <si>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</si>
  <si>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</si>
  <si>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</si>
  <si>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</si>
  <si>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</si>
  <si>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</si>
  <si>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</si>
  <si>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</si>
  <si>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</si>
  <si>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</si>
  <si>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</si>
  <si>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</si>
  <si>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</si>
  <si>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</si>
  <si>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</si>
  <si>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</si>
  <si>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</si>
  <si>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</si>
  <si>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</si>
  <si>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</si>
  <si>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</si>
  <si>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</si>
  <si>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</si>
  <si>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</si>
  <si>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</si>
  <si>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</si>
  <si>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</si>
  <si>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</si>
  <si>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</si>
  <si>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</si>
  <si>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</si>
  <si>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</si>
  <si>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</si>
  <si>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</si>
  <si>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</si>
  <si>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</si>
  <si>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</si>
  <si>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</si>
  <si>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</si>
  <si>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</si>
  <si>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</si>
  <si>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</si>
  <si>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</si>
  <si>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</si>
  <si>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</si>
  <si>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</si>
  <si>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</si>
  <si>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</si>
  <si>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</si>
  <si>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</si>
  <si>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</si>
  <si>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</si>
  <si>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</si>
  <si>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</si>
  <si>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</si>
  <si>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</si>
  <si>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</si>
  <si>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</si>
  <si>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</si>
  <si>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</si>
  <si>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</si>
  <si>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</si>
  <si>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</si>
  <si>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</si>
  <si>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</si>
  <si>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</si>
  <si>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</si>
  <si>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</si>
  <si>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</si>
  <si>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</si>
  <si>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</si>
  <si>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</si>
  <si>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</si>
  <si>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</si>
  <si>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</si>
  <si>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</si>
  <si>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</si>
  <si>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</si>
  <si>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</si>
  <si>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</si>
  <si>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</si>
  <si>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</si>
  <si>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</si>
  <si>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</si>
  <si>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</si>
  <si>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</si>
  <si>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</si>
  <si>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</si>
  <si>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</si>
  <si>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</si>
  <si>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</si>
  <si>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</si>
  <si>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</si>
  <si>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</si>
  <si>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</si>
  <si>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</si>
  <si>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</si>
  <si>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</si>
  <si>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</si>
  <si>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</si>
  <si>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</si>
  <si>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</si>
  <si>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</si>
  <si>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</si>
  <si>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</si>
  <si>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</si>
  <si>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</si>
  <si>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</si>
  <si>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</si>
  <si>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</si>
  <si>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</si>
  <si>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</si>
  <si>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</si>
  <si>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</si>
  <si>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</si>
  <si>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</si>
  <si>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</si>
  <si>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</si>
  <si>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</si>
  <si>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</si>
  <si>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</si>
  <si>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</si>
  <si>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</si>
  <si>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</si>
  <si>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</si>
  <si>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</si>
  <si>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</si>
  <si>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</si>
  <si>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</si>
  <si>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</si>
  <si>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</si>
  <si>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</si>
  <si>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</si>
  <si>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</si>
  <si>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</si>
  <si>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</si>
  <si>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</si>
  <si>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</si>
  <si>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</si>
  <si>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</si>
  <si>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</si>
  <si>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</si>
  <si>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</si>
  <si>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</si>
  <si>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</si>
  <si>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</si>
  <si>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</si>
  <si>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</si>
  <si>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</si>
  <si>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</si>
  <si>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</si>
  <si>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</si>
  <si>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</si>
  <si>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</si>
  <si>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</si>
  <si>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</si>
  <si>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</si>
  <si>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</si>
  <si>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</si>
  <si>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</si>
  <si>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</si>
  <si>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</si>
  <si>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</si>
  <si>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</si>
  <si>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</si>
  <si>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</si>
  <si>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</si>
  <si>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</si>
  <si>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</si>
  <si>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</si>
  <si>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</si>
  <si>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</si>
  <si>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</si>
  <si>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</si>
  <si>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</si>
  <si>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</si>
  <si>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</si>
  <si>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</si>
  <si>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</si>
  <si>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</si>
  <si>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</si>
  <si>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</si>
  <si>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</si>
  <si>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</si>
  <si>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</si>
  <si>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</si>
  <si>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</si>
  <si>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</si>
  <si>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</si>
  <si>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</si>
  <si>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</si>
  <si>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</si>
  <si>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</si>
  <si>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</si>
  <si>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</si>
  <si>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</si>
  <si>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</si>
  <si>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</si>
  <si>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</si>
  <si>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</si>
  <si>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</si>
  <si>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</si>
  <si>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</si>
  <si>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</si>
  <si>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</si>
  <si>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</si>
  <si>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</si>
  <si>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</si>
  <si>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</si>
  <si>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</si>
  <si>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</si>
  <si>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</si>
  <si>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</si>
  <si>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</si>
  <si>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</si>
  <si>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</si>
  <si>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</si>
  <si>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</si>
  <si>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</si>
  <si>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</si>
  <si>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</si>
  <si>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</si>
  <si>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</si>
  <si>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</si>
  <si>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</si>
  <si>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</si>
  <si>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</si>
  <si>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</si>
  <si>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</si>
  <si>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</si>
  <si>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</si>
  <si>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</si>
  <si>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</si>
  <si>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</si>
  <si>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</si>
  <si>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</si>
  <si>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</si>
  <si>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</si>
  <si>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</si>
  <si>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</si>
  <si>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</si>
  <si>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</si>
  <si>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</si>
  <si>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</si>
  <si>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</si>
  <si>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</si>
  <si>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</si>
  <si>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</si>
  <si>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</si>
  <si>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</si>
  <si>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</si>
  <si>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</si>
  <si>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</si>
  <si>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</si>
  <si>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</si>
  <si>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</si>
  <si>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</si>
  <si>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</si>
  <si>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</si>
  <si>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</si>
  <si>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</si>
  <si>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</si>
  <si>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</si>
  <si>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</si>
  <si>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</si>
  <si>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</si>
  <si>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</si>
  <si>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</si>
  <si>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</si>
  <si>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</si>
  <si>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</si>
  <si>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</si>
  <si>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</si>
  <si>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</si>
  <si>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</si>
  <si>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</si>
  <si>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</si>
  <si>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</si>
  <si>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</si>
  <si>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</si>
  <si>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</si>
  <si>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</si>
  <si>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</si>
  <si>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</si>
  <si>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</si>
  <si>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</si>
  <si>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</si>
  <si>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</si>
  <si>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</si>
  <si>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</si>
  <si>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</si>
  <si>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</si>
  <si>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</si>
  <si>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</si>
  <si>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</si>
  <si>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</si>
  <si>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</si>
  <si>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</si>
  <si>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</si>
  <si>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</si>
  <si>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</si>
  <si>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</si>
  <si>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</si>
  <si>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</si>
  <si>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</si>
  <si>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</si>
  <si>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</si>
  <si>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</si>
  <si>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</si>
  <si>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</si>
  <si>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</si>
  <si>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</si>
  <si>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</si>
  <si>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</si>
  <si>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</si>
  <si>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</si>
  <si>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</si>
  <si>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</si>
  <si>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</si>
  <si>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</si>
  <si>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</si>
  <si>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</si>
  <si>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</si>
  <si>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</si>
  <si>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</si>
  <si>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</si>
  <si>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</si>
  <si>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</si>
  <si>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</si>
  <si>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</si>
  <si>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</si>
  <si>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</si>
  <si>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</si>
  <si>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</si>
  <si>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</si>
  <si>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</si>
  <si>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</si>
  <si>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</si>
  <si>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</si>
  <si>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</si>
  <si>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</si>
  <si>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</si>
  <si>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</si>
  <si>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</si>
  <si>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</si>
  <si>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</si>
  <si>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</si>
  <si>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</si>
  <si>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</si>
  <si>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</si>
  <si>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</si>
  <si>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</si>
  <si>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</si>
  <si>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</si>
  <si>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</si>
  <si>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</si>
  <si>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</si>
  <si>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</si>
  <si>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</si>
  <si>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</si>
  <si>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</si>
  <si>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</si>
  <si>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</si>
  <si>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</si>
  <si>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</si>
  <si>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</si>
  <si>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</si>
  <si>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</si>
  <si>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</si>
  <si>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</si>
  <si>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</si>
  <si>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</si>
  <si>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</si>
  <si>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</si>
  <si>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</si>
  <si>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</si>
  <si>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</si>
  <si>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</si>
  <si>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</si>
  <si>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</si>
  <si>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</si>
  <si>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</si>
  <si>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</si>
  <si>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</si>
  <si>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</si>
  <si>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</si>
  <si>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</si>
  <si>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</si>
  <si>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</si>
  <si>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</si>
  <si>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</si>
  <si>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</si>
  <si>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</si>
  <si>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</si>
  <si>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</si>
  <si>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</si>
  <si>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</si>
  <si>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</si>
  <si>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</si>
  <si>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</si>
  <si>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</si>
  <si>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</si>
  <si>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</si>
  <si>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</si>
  <si>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</si>
  <si>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</si>
  <si>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</si>
  <si>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</si>
  <si>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</si>
  <si>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</si>
  <si>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</si>
  <si>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</si>
  <si>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</si>
  <si>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</si>
  <si>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</si>
  <si>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</si>
  <si>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</si>
  <si>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</si>
  <si>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</si>
  <si>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</si>
  <si>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</si>
  <si>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</si>
  <si>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</si>
  <si>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</si>
  <si>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</si>
  <si>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</si>
  <si>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</si>
  <si>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</si>
  <si>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</si>
  <si>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</si>
  <si>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</si>
  <si>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</si>
  <si>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</si>
  <si>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</si>
  <si>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</si>
  <si>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</si>
  <si>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</si>
  <si>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</si>
  <si>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</si>
  <si>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</si>
  <si>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</si>
  <si>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</si>
  <si>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</si>
  <si>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</si>
  <si>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</si>
  <si>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</si>
  <si>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</si>
  <si>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</si>
  <si>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</si>
  <si>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</si>
  <si>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</si>
  <si>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</si>
  <si>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</si>
  <si>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</si>
  <si>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</si>
  <si>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</si>
  <si>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</si>
  <si>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</si>
  <si>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</si>
  <si>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</si>
  <si>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</si>
  <si>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</si>
  <si>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</si>
  <si>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</si>
  <si>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</si>
  <si>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</si>
  <si>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</si>
  <si>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</si>
  <si>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</si>
  <si>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</si>
  <si>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</si>
  <si>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</si>
  <si>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</si>
  <si>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</si>
  <si>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</si>
  <si>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</si>
  <si>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</si>
  <si>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</si>
  <si>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</si>
  <si>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</si>
  <si>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</si>
  <si>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</si>
  <si>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</si>
  <si>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</si>
  <si>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</si>
  <si>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</si>
  <si>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</si>
  <si>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</si>
  <si>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</si>
  <si>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</si>
  <si>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</si>
  <si>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</si>
  <si>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</si>
  <si>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</si>
  <si>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</si>
  <si>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</si>
  <si>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</si>
  <si>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</si>
  <si>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</si>
  <si>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</si>
  <si>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</si>
  <si>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</si>
  <si>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</si>
  <si>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</si>
  <si>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</si>
  <si>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</si>
  <si>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</si>
  <si>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</si>
  <si>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</si>
  <si>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</si>
  <si>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</si>
  <si>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</si>
  <si>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</si>
  <si>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</si>
  <si>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</si>
  <si>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</si>
  <si>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</si>
  <si>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</si>
  <si>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</si>
  <si>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</si>
  <si>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</si>
  <si>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</si>
  <si>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</si>
  <si>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</si>
  <si>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</si>
  <si>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</si>
  <si>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</si>
  <si>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</si>
  <si>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</si>
  <si>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</si>
  <si>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</si>
  <si>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</si>
  <si>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</si>
  <si>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</si>
  <si>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</si>
  <si>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</si>
  <si>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</si>
  <si>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</si>
  <si>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</si>
  <si>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</si>
  <si>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</si>
  <si>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</si>
  <si>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</si>
  <si>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</si>
  <si>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</si>
  <si>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</si>
  <si>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</si>
  <si>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</si>
  <si>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</si>
  <si>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</si>
  <si>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</si>
  <si>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</si>
  <si>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</si>
  <si>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</si>
  <si>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</si>
  <si>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</si>
  <si>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</si>
  <si>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</si>
  <si>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</si>
  <si>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</si>
  <si>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</si>
  <si>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</si>
  <si>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</si>
  <si>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</si>
  <si>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</si>
  <si>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</si>
  <si>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</si>
  <si>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</si>
  <si>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</si>
  <si>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</si>
  <si>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</si>
  <si>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</si>
  <si>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</si>
  <si>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</si>
  <si>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</si>
  <si>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</si>
  <si>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</si>
  <si>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</si>
  <si>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</si>
  <si>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</si>
  <si>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</si>
  <si>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</si>
  <si>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</si>
  <si>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</si>
  <si>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</si>
  <si>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</si>
  <si>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</si>
  <si>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</si>
  <si>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</si>
  <si>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</si>
  <si>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</si>
  <si>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</si>
  <si>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</si>
  <si>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</si>
  <si>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</si>
  <si>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</si>
  <si>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</si>
  <si>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</si>
  <si>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</si>
  <si>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</si>
  <si>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</si>
  <si>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</si>
  <si>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</si>
  <si>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</si>
  <si>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</si>
  <si>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</si>
  <si>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</si>
  <si>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</si>
  <si>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</si>
  <si>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</si>
  <si>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</si>
  <si>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</si>
  <si>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</si>
  <si>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</si>
  <si>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</si>
  <si>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</si>
  <si>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</si>
  <si>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</si>
  <si>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</si>
  <si>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</si>
  <si>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</si>
  <si>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</si>
  <si>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</si>
  <si>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</si>
  <si>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</si>
  <si>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</si>
  <si>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</si>
  <si>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</si>
  <si>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</si>
  <si>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</si>
  <si>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</si>
  <si>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</si>
  <si>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</si>
  <si>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</si>
  <si>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</si>
  <si>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</si>
  <si>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</si>
  <si>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</si>
  <si>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</si>
  <si>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</si>
  <si>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</si>
  <si>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</si>
  <si>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</si>
  <si>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</si>
  <si>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</si>
  <si>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</si>
  <si>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</si>
  <si>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</si>
  <si>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</si>
  <si>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</si>
  <si>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</si>
  <si>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</si>
  <si>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</si>
  <si>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</si>
  <si>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</si>
  <si>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</si>
  <si>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</si>
  <si>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</si>
  <si>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</si>
  <si>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</si>
  <si>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</si>
  <si>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</si>
  <si>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</si>
  <si>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</si>
  <si>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</si>
  <si>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</si>
  <si>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</si>
  <si>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</si>
  <si>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</si>
  <si>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</si>
  <si>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</si>
  <si>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</si>
  <si>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</si>
  <si>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</si>
  <si>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</si>
  <si>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</si>
  <si>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</si>
  <si>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</si>
  <si>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</si>
  <si>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</si>
  <si>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</si>
  <si>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</si>
  <si>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</si>
  <si>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</si>
  <si>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</si>
  <si>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</si>
  <si>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</si>
  <si>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</si>
  <si>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</si>
  <si>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</si>
  <si>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</si>
  <si>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</si>
  <si>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</si>
  <si>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</si>
  <si>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</si>
  <si>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</si>
  <si>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</si>
  <si>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</si>
  <si>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</si>
  <si>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</si>
  <si>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</si>
  <si>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</si>
  <si>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</si>
  <si>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</si>
  <si>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</si>
  <si>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</si>
  <si>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</si>
  <si>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</si>
  <si>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</si>
  <si>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</si>
  <si>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</si>
  <si>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</si>
  <si>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</si>
  <si>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</si>
  <si>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</si>
  <si>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</si>
  <si>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</si>
  <si>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</si>
  <si>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</si>
  <si>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</si>
  <si>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</si>
  <si>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</si>
  <si>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</si>
  <si>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</si>
  <si>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</si>
  <si>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</si>
  <si>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</si>
  <si>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</si>
  <si>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</si>
  <si>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</si>
  <si>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</si>
  <si>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</si>
  <si>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</si>
  <si>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</si>
  <si>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</si>
  <si>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</si>
  <si>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</si>
  <si>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</si>
  <si>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</si>
  <si>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</si>
  <si>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</si>
  <si>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</si>
  <si>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</si>
  <si>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</si>
  <si>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</si>
  <si>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</si>
  <si>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</si>
  <si>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</si>
  <si>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</si>
  <si>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</si>
  <si>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</si>
  <si>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</si>
  <si>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</si>
  <si>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</si>
  <si>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</si>
  <si>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</si>
  <si>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</si>
  <si>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</si>
  <si>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</si>
  <si>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</si>
  <si>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</si>
  <si>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</si>
  <si>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</si>
  <si>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</si>
  <si>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</si>
  <si>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</si>
  <si>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</si>
  <si>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</si>
  <si>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</si>
  <si>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</si>
  <si>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</si>
  <si>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</si>
  <si>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</si>
  <si>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</si>
  <si>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</si>
  <si>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</si>
  <si>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</si>
  <si>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</si>
  <si>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</si>
  <si>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</si>
  <si>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</si>
  <si>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</si>
  <si>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</si>
  <si>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</si>
  <si>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</si>
  <si>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</si>
  <si>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</si>
  <si>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</si>
  <si>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</si>
  <si>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</si>
  <si>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</si>
  <si>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</si>
  <si>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</si>
  <si>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</si>
  <si>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</si>
  <si>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</si>
  <si>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</si>
  <si>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</si>
  <si>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</si>
  <si>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</si>
  <si>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</si>
  <si>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</si>
  <si>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</si>
  <si>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</si>
  <si>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</si>
  <si>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</si>
  <si>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</si>
  <si>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</si>
  <si>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</si>
  <si>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</si>
  <si>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</si>
  <si>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</si>
  <si>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</si>
  <si>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</si>
  <si>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</si>
  <si>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</si>
  <si>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</si>
  <si>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</si>
  <si>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</si>
  <si>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</si>
  <si>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</si>
  <si>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</si>
  <si>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</si>
  <si>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</si>
  <si>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</si>
  <si>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</si>
  <si>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</si>
  <si>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</si>
  <si>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</si>
  <si>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</si>
  <si>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</si>
  <si>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</si>
  <si>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</si>
  <si>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</si>
  <si>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</si>
  <si>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</si>
  <si>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</si>
  <si>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</si>
  <si>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</si>
  <si>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</si>
  <si>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</si>
  <si>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</si>
  <si>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</si>
  <si>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</si>
  <si>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</si>
  <si>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</si>
  <si>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</si>
  <si>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</si>
  <si>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</si>
  <si>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</si>
  <si>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</si>
  <si>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</si>
  <si>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</si>
  <si>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</si>
  <si>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</si>
  <si>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</si>
  <si>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</si>
  <si>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</si>
  <si>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</si>
  <si>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</si>
  <si>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</si>
  <si>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</si>
  <si>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</si>
  <si>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</si>
  <si>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</si>
  <si>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</si>
  <si>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</si>
  <si>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</si>
  <si>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</si>
  <si>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</si>
  <si>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</si>
  <si>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</si>
  <si>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</si>
  <si>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</si>
  <si>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</si>
  <si>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</si>
  <si>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</si>
  <si>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</si>
  <si>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</si>
  <si>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</si>
  <si>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</si>
  <si>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</si>
  <si>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</si>
  <si>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</si>
  <si>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</si>
  <si>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</si>
  <si>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</si>
  <si>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</si>
  <si>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</si>
  <si>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</si>
  <si>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</si>
  <si>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</si>
  <si>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</si>
  <si>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</si>
  <si>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</si>
  <si>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</si>
  <si>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</si>
  <si>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</si>
  <si>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</si>
  <si>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</si>
  <si>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</si>
  <si>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</si>
  <si>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</si>
  <si>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</si>
  <si>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</si>
  <si>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</si>
  <si>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</si>
  <si>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</si>
  <si>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</si>
  <si>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</si>
  <si>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</si>
  <si>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</si>
  <si>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</si>
  <si>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</si>
  <si>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</si>
  <si>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</si>
  <si>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</si>
  <si>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</si>
  <si>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</si>
  <si>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</si>
  <si>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</si>
  <si>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</si>
  <si>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</si>
  <si>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</si>
  <si>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</si>
  <si>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</si>
  <si>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</si>
  <si>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</si>
  <si>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</si>
  <si>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</si>
  <si>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</si>
  <si>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</si>
  <si>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</si>
  <si>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</si>
  <si>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</si>
  <si>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</si>
  <si>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</si>
  <si>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</si>
  <si>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</si>
  <si>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</si>
  <si>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</si>
  <si>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</si>
  <si>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</si>
  <si>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</si>
  <si>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</si>
  <si>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</si>
  <si>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</si>
  <si>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</si>
  <si>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</si>
  <si>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</si>
  <si>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</si>
  <si>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</si>
  <si>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</si>
  <si>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</si>
  <si>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</si>
  <si>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</si>
  <si>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</si>
  <si>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</si>
  <si>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</si>
  <si>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</si>
  <si>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</si>
  <si>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</si>
  <si>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</si>
  <si>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</si>
  <si>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</si>
  <si>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</si>
  <si>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</si>
  <si>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</si>
  <si>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</si>
  <si>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</si>
  <si>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</si>
  <si>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</si>
  <si>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</si>
  <si>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</si>
  <si>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</si>
  <si>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</si>
  <si>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</si>
  <si>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</si>
  <si>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</si>
  <si>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</si>
  <si>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</si>
  <si>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</si>
  <si>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</si>
  <si>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</si>
  <si>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</si>
  <si>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</si>
  <si>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</si>
  <si>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</si>
  <si>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</si>
  <si>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</si>
  <si>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</si>
  <si>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</si>
  <si>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</si>
  <si>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</si>
  <si>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</si>
  <si>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</si>
  <si>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</si>
  <si>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</si>
  <si>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</si>
  <si>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</si>
  <si>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</si>
  <si>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</si>
  <si>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</si>
  <si>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</si>
  <si>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</si>
  <si>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</si>
  <si>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</si>
  <si>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</si>
  <si>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</si>
  <si>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</si>
  <si>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</si>
  <si>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</si>
  <si>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</si>
  <si>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</si>
  <si>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</si>
  <si>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</si>
  <si>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</si>
  <si>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</si>
  <si>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</si>
  <si>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</si>
  <si>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</si>
  <si>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</si>
  <si>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</si>
  <si>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</si>
  <si>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</si>
  <si>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</si>
  <si>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</si>
  <si>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</si>
  <si>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</si>
  <si>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</si>
  <si>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</si>
  <si>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</si>
  <si>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</si>
  <si>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</si>
  <si>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</si>
  <si>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</si>
  <si>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</si>
  <si>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</si>
  <si>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</si>
  <si>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</si>
  <si>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</si>
  <si>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</si>
  <si>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</si>
  <si>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</si>
  <si>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</si>
  <si>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</si>
  <si>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</si>
  <si>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</si>
  <si>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</si>
  <si>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</si>
  <si>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</si>
  <si>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</si>
  <si>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</si>
  <si>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</si>
  <si>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</si>
  <si>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</si>
  <si>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</si>
  <si>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</si>
  <si>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</si>
  <si>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</si>
  <si>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</si>
  <si>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</si>
  <si>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</si>
  <si>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</si>
  <si>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</si>
  <si>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</si>
  <si>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</si>
  <si>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</si>
  <si>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</si>
  <si>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</si>
  <si>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</si>
  <si>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</si>
  <si>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</si>
  <si>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</si>
  <si>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</si>
  <si>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</si>
  <si>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</si>
  <si>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</si>
  <si>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</si>
  <si>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</si>
  <si>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</si>
  <si>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</si>
  <si>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</si>
  <si>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</si>
  <si>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</si>
  <si>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</si>
  <si>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</si>
  <si>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</si>
  <si>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</si>
  <si>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</si>
  <si>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</si>
  <si>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</si>
  <si>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</si>
  <si>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</si>
  <si>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</si>
  <si>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</si>
  <si>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</si>
  <si>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</si>
  <si>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</si>
  <si>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</si>
  <si>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</si>
  <si>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</si>
  <si>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</si>
  <si>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</si>
  <si>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</si>
  <si>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</si>
  <si>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</si>
  <si>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</si>
  <si>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</si>
  <si>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</si>
  <si>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</si>
  <si>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</si>
  <si>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</si>
  <si>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</si>
  <si>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</si>
  <si>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</si>
  <si>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</si>
  <si>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</si>
  <si>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</si>
  <si>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</si>
  <si>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</si>
  <si>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</si>
  <si>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</si>
  <si>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</si>
  <si>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</si>
  <si>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</si>
  <si>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</si>
  <si>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</si>
  <si>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</si>
  <si>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</si>
  <si>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</si>
  <si>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</si>
  <si>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</si>
  <si>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</si>
  <si>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</si>
  <si>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</si>
  <si>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</si>
  <si>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</si>
  <si>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</si>
  <si>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</si>
  <si>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</si>
  <si>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</si>
  <si>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</si>
  <si>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</si>
  <si>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</si>
  <si>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</si>
  <si>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</si>
  <si>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</si>
  <si>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</si>
  <si>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</si>
  <si>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</si>
  <si>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</si>
  <si>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</si>
  <si>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</si>
  <si>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</si>
  <si>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</si>
  <si>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</si>
  <si>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</si>
  <si>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</si>
  <si>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</si>
  <si>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</si>
  <si>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</si>
  <si>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</si>
  <si>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</si>
  <si>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</si>
  <si>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</si>
  <si>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</si>
  <si>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</si>
  <si>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</si>
  <si>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</si>
  <si>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</si>
  <si>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</si>
  <si>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</si>
  <si>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</si>
  <si>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</si>
  <si>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</si>
  <si>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</si>
  <si>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</si>
  <si>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</si>
  <si>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</si>
  <si>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</si>
  <si>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</si>
  <si>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</si>
  <si>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</si>
  <si>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</si>
  <si>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</si>
  <si>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</si>
  <si>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</si>
  <si>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</si>
  <si>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</si>
  <si>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</si>
  <si>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</si>
  <si>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</si>
  <si>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</si>
  <si>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</si>
  <si>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</si>
  <si>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</si>
  <si>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</si>
  <si>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</si>
  <si>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</si>
  <si>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</si>
  <si>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</si>
  <si>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</si>
  <si>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</si>
  <si>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</si>
  <si>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</si>
  <si>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</si>
  <si>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</si>
  <si>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</si>
  <si>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</si>
  <si>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</si>
  <si>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</si>
  <si>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</si>
  <si>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</si>
  <si>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</si>
  <si>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</si>
  <si>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</si>
  <si>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</si>
  <si>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</si>
  <si>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</si>
  <si>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</si>
  <si>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</si>
  <si>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</si>
  <si>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</si>
  <si>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</si>
  <si>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</si>
  <si>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</si>
  <si>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</si>
  <si>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</si>
  <si>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</si>
  <si>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</si>
  <si>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</si>
  <si>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</si>
  <si>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</si>
  <si>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</si>
  <si>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</si>
  <si>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</si>
  <si>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</si>
  <si>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</si>
  <si>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</si>
  <si>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</si>
  <si>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</si>
  <si>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</si>
  <si>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</si>
  <si>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</si>
  <si>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</si>
  <si>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</si>
  <si>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</si>
  <si>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</si>
  <si>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</si>
  <si>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</si>
  <si>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</si>
  <si>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</si>
  <si>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</si>
  <si>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</si>
  <si>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</si>
  <si>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</si>
  <si>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</si>
  <si>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</si>
  <si>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</si>
  <si>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</si>
  <si>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</si>
  <si>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</si>
  <si>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</si>
  <si>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</si>
  <si>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</si>
  <si>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</si>
  <si>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</si>
  <si>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</si>
  <si>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</si>
  <si>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</si>
  <si>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</si>
  <si>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</si>
  <si>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</si>
  <si>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</si>
  <si>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</si>
  <si>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</si>
  <si>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</si>
  <si>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</si>
  <si>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</si>
  <si>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</si>
  <si>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</si>
  <si>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</si>
  <si>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</si>
  <si>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</si>
  <si>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</si>
  <si>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</si>
  <si>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</si>
  <si>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</si>
  <si>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</si>
  <si>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</si>
  <si>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</si>
  <si>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</si>
  <si>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</si>
  <si>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</si>
  <si>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</si>
  <si>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</si>
  <si>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</si>
  <si>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</si>
  <si>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</si>
  <si>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</si>
  <si>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</si>
  <si>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</si>
  <si>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</si>
  <si>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</si>
  <si>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</si>
  <si>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</si>
  <si>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</si>
  <si>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</si>
  <si>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</si>
  <si>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</si>
  <si>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</si>
  <si>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</si>
  <si>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</si>
  <si>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</si>
  <si>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</si>
  <si>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</si>
  <si>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</si>
  <si>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</si>
  <si>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</si>
  <si>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</si>
  <si>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</si>
  <si>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</si>
  <si>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</si>
  <si>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</si>
  <si>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</si>
  <si>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</si>
  <si>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</si>
  <si>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</si>
  <si>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</si>
  <si>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</si>
  <si>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</si>
  <si>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</si>
  <si>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</si>
  <si>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</si>
  <si>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</si>
  <si>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</si>
  <si>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</si>
  <si>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</si>
  <si>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</si>
  <si>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</si>
  <si>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</si>
  <si>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</si>
  <si>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</si>
  <si>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</si>
  <si>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</si>
  <si>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</si>
  <si>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</si>
  <si>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</si>
  <si>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</si>
  <si>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</si>
  <si>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</si>
  <si>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</si>
  <si>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</si>
  <si>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</si>
  <si>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</si>
  <si>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</si>
  <si>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</si>
  <si>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</si>
  <si>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</si>
  <si>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</si>
  <si>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</si>
  <si>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</si>
  <si>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</si>
  <si>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</si>
  <si>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</si>
  <si>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</si>
  <si>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</si>
  <si>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</si>
  <si>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</si>
  <si>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</si>
  <si>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</si>
  <si>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</si>
  <si>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</si>
  <si>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</si>
  <si>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</si>
  <si>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</si>
  <si>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</si>
  <si>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</si>
  <si>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</si>
  <si>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</si>
  <si>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</si>
  <si>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</si>
  <si>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</si>
  <si>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</si>
  <si>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</si>
  <si>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</si>
  <si>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</si>
  <si>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</si>
  <si>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</si>
  <si>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</si>
  <si>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</si>
  <si>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</si>
  <si>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</si>
  <si>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</si>
  <si>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</si>
  <si>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</si>
  <si>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</si>
  <si>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</si>
  <si>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</si>
  <si>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</si>
  <si>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</si>
  <si>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</si>
  <si>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</si>
  <si>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</si>
  <si>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</si>
  <si>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</si>
  <si>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</si>
  <si>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</si>
  <si>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</si>
  <si>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</si>
  <si>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</si>
  <si>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</si>
  <si>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</si>
  <si>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</si>
  <si>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</si>
  <si>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</si>
  <si>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</si>
  <si>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</si>
  <si>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</si>
  <si>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</si>
  <si>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</si>
  <si>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</si>
  <si>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</si>
  <si>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</si>
  <si>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</si>
  <si>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</si>
  <si>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</si>
  <si>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</si>
  <si>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</si>
  <si>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</si>
  <si>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</si>
  <si>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</si>
  <si>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</si>
  <si>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</si>
  <si>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</si>
  <si>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</si>
  <si>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</si>
  <si>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</si>
  <si>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</si>
  <si>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</si>
  <si>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</si>
  <si>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</si>
  <si>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</si>
  <si>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</si>
  <si>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</si>
  <si>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</si>
  <si>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</si>
  <si>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</si>
  <si>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</si>
  <si>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</si>
  <si>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</si>
  <si>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</si>
  <si>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</si>
  <si>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</si>
  <si>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</si>
  <si>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</si>
  <si>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</si>
  <si>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</si>
  <si>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</si>
  <si>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</si>
  <si>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</si>
  <si>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</si>
  <si>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</si>
  <si>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</si>
  <si>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</si>
  <si>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</si>
  <si>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</si>
  <si>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</si>
  <si>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</si>
  <si>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</si>
  <si>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</si>
  <si>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</si>
  <si>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</si>
  <si>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</si>
  <si>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</si>
  <si>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</si>
  <si>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</si>
  <si>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</si>
  <si>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</si>
  <si>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</si>
  <si>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</si>
  <si>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</si>
  <si>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</si>
  <si>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</si>
  <si>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</si>
  <si>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</si>
  <si>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</si>
  <si>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</si>
  <si>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</si>
  <si>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</si>
  <si>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</si>
  <si>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</si>
  <si>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</si>
  <si>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</si>
  <si>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</si>
  <si>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</si>
  <si>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</si>
  <si>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</si>
  <si>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</si>
  <si>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</si>
  <si>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</si>
  <si>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</si>
  <si>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</si>
  <si>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</si>
  <si>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</si>
  <si>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</si>
  <si>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</si>
  <si>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</si>
  <si>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</si>
  <si>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</si>
  <si>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</si>
  <si>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</si>
  <si>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</si>
  <si>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</si>
  <si>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</si>
  <si>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</si>
  <si>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</si>
  <si>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</si>
  <si>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</si>
  <si>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</si>
  <si>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</si>
  <si>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</si>
  <si>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</si>
  <si>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</si>
  <si>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</si>
  <si>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</si>
  <si>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</si>
  <si>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</si>
  <si>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</si>
  <si>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</si>
  <si>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</si>
  <si>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</si>
  <si>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</si>
  <si>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</si>
  <si>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</si>
  <si>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</si>
  <si>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</si>
  <si>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</si>
  <si>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</si>
  <si>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</si>
  <si>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</si>
  <si>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</si>
  <si>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</si>
  <si>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</si>
  <si>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</si>
  <si>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</si>
  <si>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</si>
  <si>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</si>
  <si>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</si>
  <si>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</si>
  <si>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</si>
  <si>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</si>
  <si>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</si>
  <si>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</si>
  <si>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</si>
  <si>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</si>
  <si>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</si>
  <si>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</si>
  <si>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</si>
  <si>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</si>
  <si>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</si>
  <si>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</si>
  <si>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</si>
  <si>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</si>
  <si>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</si>
  <si>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</si>
  <si>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</si>
  <si>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</si>
  <si>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</si>
  <si>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</si>
  <si>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</si>
  <si>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</si>
  <si>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</si>
  <si>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</si>
  <si>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</si>
  <si>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</si>
  <si>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</si>
  <si>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</si>
  <si>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</si>
  <si>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</si>
  <si>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</si>
  <si>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</si>
  <si>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</si>
  <si>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</si>
  <si>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</si>
  <si>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</si>
  <si>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</si>
  <si>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</si>
  <si>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</si>
  <si>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</si>
  <si>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</si>
  <si>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</si>
  <si>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</si>
  <si>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</si>
  <si>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</si>
  <si>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</si>
  <si>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</si>
  <si>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</si>
  <si>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</si>
  <si>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</si>
  <si>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</si>
  <si>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</si>
  <si>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</si>
  <si>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</si>
  <si>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</si>
  <si>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</si>
  <si>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</si>
  <si>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</si>
  <si>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</si>
  <si>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</si>
  <si>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</si>
  <si>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</si>
  <si>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</si>
  <si>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</si>
  <si>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</si>
  <si>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</si>
  <si>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</si>
  <si>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</si>
  <si>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</si>
  <si>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</si>
  <si>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</si>
  <si>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</si>
  <si>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</si>
  <si>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</si>
  <si>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</si>
  <si>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</si>
  <si>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</si>
  <si>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</si>
  <si>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</si>
  <si>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</si>
  <si>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</si>
  <si>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</si>
  <si>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</si>
  <si>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</si>
  <si>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</si>
  <si>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</si>
  <si>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</si>
  <si>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</si>
  <si>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</si>
  <si>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</si>
  <si>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</si>
  <si>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</si>
  <si>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</si>
  <si>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</si>
  <si>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</si>
  <si>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</si>
  <si>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</si>
  <si>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</si>
  <si>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</si>
  <si>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</si>
  <si>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</si>
  <si>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</si>
  <si>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</si>
  <si>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</si>
  <si>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</si>
  <si>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</si>
  <si>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</si>
  <si>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</si>
  <si>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</si>
  <si>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</si>
  <si>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</si>
  <si>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</si>
  <si>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</si>
  <si>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</si>
  <si>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</si>
  <si>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</si>
  <si>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</si>
  <si>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</si>
  <si>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</si>
  <si>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</si>
  <si>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</si>
  <si>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</si>
  <si>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</si>
  <si>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</si>
  <si>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</si>
  <si>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</si>
  <si>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</si>
  <si>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</si>
  <si>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</si>
  <si>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</si>
  <si>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</si>
  <si>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</si>
  <si>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</si>
  <si>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</si>
  <si>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</si>
  <si>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</si>
  <si>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</si>
  <si>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</si>
  <si>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</si>
  <si>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</si>
  <si>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</si>
  <si>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</si>
  <si>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</si>
  <si>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</si>
  <si>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</si>
  <si>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</si>
  <si>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</si>
  <si>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</si>
  <si>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</si>
  <si>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</si>
  <si>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</si>
  <si>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</si>
  <si>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</si>
  <si>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</si>
  <si>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</si>
  <si>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</si>
  <si>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</si>
  <si>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</si>
  <si>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</si>
  <si>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</si>
  <si>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</si>
  <si>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</si>
  <si>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</si>
  <si>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</si>
  <si>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</si>
  <si>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</si>
  <si>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</si>
  <si>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</si>
  <si>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</si>
  <si>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</si>
  <si>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</si>
  <si>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</si>
  <si>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</si>
  <si>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</si>
  <si>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</si>
  <si>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</si>
  <si>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</si>
  <si>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</si>
  <si>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</si>
  <si>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</si>
  <si>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</si>
  <si>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</si>
  <si>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</si>
  <si>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</si>
  <si>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</si>
  <si>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</si>
  <si>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</si>
  <si>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</si>
  <si>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</si>
  <si>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</si>
  <si>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</si>
  <si>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</si>
  <si>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</si>
  <si>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</si>
  <si>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</si>
  <si>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</si>
  <si>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</si>
  <si>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</si>
  <si>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</si>
  <si>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</si>
  <si>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</si>
  <si>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</si>
  <si>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</si>
  <si>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</si>
  <si>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</si>
  <si>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</si>
  <si>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</si>
  <si>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</si>
  <si>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</si>
  <si>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</si>
  <si>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</si>
  <si>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</si>
  <si>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</si>
  <si>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</si>
  <si>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</si>
  <si>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</si>
  <si>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</si>
  <si>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</si>
  <si>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</si>
  <si>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</si>
  <si>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</si>
  <si>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</si>
  <si>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</si>
  <si>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</si>
  <si>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</si>
  <si>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</si>
  <si>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</si>
  <si>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</si>
  <si>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</si>
  <si>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</si>
  <si>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</si>
  <si>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</si>
  <si>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</si>
  <si>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</si>
  <si>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</si>
  <si>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</si>
  <si>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</si>
  <si>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</si>
  <si>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</si>
  <si>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</si>
  <si>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</si>
  <si>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</si>
  <si>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</si>
  <si>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</si>
  <si>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</si>
  <si>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</si>
  <si>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</si>
  <si>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</si>
  <si>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</si>
  <si>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</si>
  <si>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</si>
  <si>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</si>
  <si>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</si>
  <si>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</si>
  <si>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</si>
  <si>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</si>
  <si>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</si>
  <si>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</si>
  <si>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</si>
  <si>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</si>
  <si>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</si>
  <si>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</si>
  <si>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</si>
  <si>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</si>
  <si>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</si>
  <si>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</si>
  <si>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</si>
  <si>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</si>
  <si>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</si>
  <si>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</si>
  <si>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</si>
  <si>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</si>
  <si>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</si>
  <si>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</si>
  <si>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</si>
  <si>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</si>
  <si>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</si>
  <si>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</si>
  <si>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</si>
  <si>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</si>
  <si>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</si>
  <si>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</si>
  <si>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</si>
  <si>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</si>
  <si>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</si>
  <si>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</si>
  <si>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</si>
  <si>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</si>
  <si>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</si>
  <si>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</si>
  <si>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</si>
  <si>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</si>
  <si>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</si>
  <si>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</si>
  <si>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</si>
  <si>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</si>
  <si>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</si>
  <si>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</si>
  <si>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</si>
  <si>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</si>
  <si>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</si>
  <si>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</si>
  <si>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</si>
  <si>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</si>
  <si>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</si>
  <si>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</si>
  <si>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</si>
  <si>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</si>
  <si>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</si>
  <si>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</si>
  <si>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</si>
  <si>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</si>
  <si>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</si>
  <si>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</si>
  <si>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</si>
  <si>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</si>
  <si>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</si>
  <si>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</si>
  <si>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</si>
  <si>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</si>
  <si>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</si>
  <si>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</si>
  <si>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</si>
  <si>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</si>
  <si>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</si>
  <si>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</si>
  <si>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</si>
  <si>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</si>
  <si>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</si>
  <si>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</si>
  <si>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</si>
  <si>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</si>
  <si>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</si>
  <si>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</si>
  <si>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</si>
  <si>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</si>
  <si>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</si>
  <si>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</si>
  <si>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</si>
  <si>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</si>
  <si>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</si>
  <si>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</si>
  <si>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</si>
  <si>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</si>
  <si>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</si>
  <si>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</si>
  <si>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</si>
  <si>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</si>
  <si>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</si>
  <si>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</si>
  <si>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</si>
  <si>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</si>
  <si>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</si>
  <si>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</si>
  <si>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</si>
  <si>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</si>
  <si>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</si>
  <si>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</si>
  <si>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</si>
  <si>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</si>
  <si>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</si>
  <si>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</si>
  <si>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</si>
  <si>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</si>
  <si>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</si>
  <si>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</si>
  <si>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</si>
  <si>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</si>
  <si>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</si>
  <si>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</si>
  <si>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</si>
  <si>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</si>
  <si>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</si>
  <si>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</si>
  <si>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</si>
  <si>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</si>
  <si>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</si>
  <si>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</si>
  <si>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</si>
  <si>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</si>
  <si>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</si>
  <si>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</si>
  <si>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</si>
  <si>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</si>
  <si>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</si>
  <si>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</si>
  <si>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</si>
  <si>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</si>
  <si>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</si>
  <si>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</si>
  <si>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</si>
  <si>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</si>
  <si>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</si>
  <si>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</si>
  <si>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</si>
  <si>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</si>
  <si>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</si>
  <si>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</si>
  <si>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</si>
  <si>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</si>
  <si>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</si>
  <si>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</si>
  <si>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</si>
  <si>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</si>
  <si>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</si>
  <si>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</si>
  <si>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</si>
  <si>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</si>
  <si>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</si>
  <si>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</si>
  <si>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</si>
  <si>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</si>
  <si>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</si>
  <si>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</si>
  <si>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</si>
  <si>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</si>
  <si>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</si>
  <si>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</si>
  <si>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</si>
  <si>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</si>
  <si>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</si>
  <si>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</si>
  <si>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</si>
  <si>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</si>
  <si>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</si>
  <si>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</si>
  <si>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</si>
  <si>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</si>
  <si>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</si>
  <si>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</si>
  <si>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</si>
  <si>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</si>
  <si>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</si>
  <si>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</si>
  <si>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</si>
  <si>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</si>
  <si>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</si>
  <si>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</si>
  <si>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</si>
  <si>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</si>
  <si>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</si>
  <si>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</si>
  <si>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</si>
  <si>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</si>
  <si>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</si>
  <si>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</si>
  <si>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</si>
  <si>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</si>
  <si>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</si>
  <si>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</si>
  <si>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</si>
  <si>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</si>
  <si>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</si>
  <si>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</si>
  <si>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</si>
  <si>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</si>
  <si>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</si>
  <si>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</si>
  <si>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</si>
  <si>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</si>
  <si>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</si>
  <si>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</si>
  <si>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</si>
  <si>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</si>
  <si>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</si>
  <si>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</si>
  <si>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</si>
  <si>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</si>
  <si>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</si>
  <si>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</si>
  <si>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</si>
  <si>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</si>
  <si>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</si>
  <si>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</si>
  <si>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</si>
  <si>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</si>
  <si>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</si>
  <si>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</si>
  <si>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</si>
  <si>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</si>
  <si>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</si>
  <si>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</si>
  <si>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</si>
  <si>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</si>
  <si>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</si>
  <si>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</si>
  <si>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</si>
  <si>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</si>
  <si>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</si>
  <si>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</si>
  <si>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</si>
  <si>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</si>
  <si>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</si>
  <si>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</si>
  <si>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</si>
  <si>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</si>
  <si>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</si>
  <si>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</si>
  <si>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</si>
  <si>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</si>
  <si>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</si>
  <si>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</si>
  <si>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</si>
  <si>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</si>
  <si>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</si>
  <si>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</si>
  <si>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</si>
  <si>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</si>
  <si>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</si>
  <si>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</si>
  <si>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</si>
  <si>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</si>
  <si>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</si>
  <si>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</si>
  <si>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</si>
  <si>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</si>
  <si>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</si>
  <si>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</si>
  <si>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</si>
  <si>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</si>
  <si>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</si>
  <si>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</si>
  <si>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</si>
  <si>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</si>
  <si>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</si>
  <si>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</si>
  <si>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</si>
  <si>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</si>
  <si>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</si>
  <si>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</si>
  <si>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</si>
  <si>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</si>
  <si>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</si>
  <si>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</si>
  <si>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</si>
  <si>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</si>
  <si>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</si>
  <si>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</si>
  <si>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</si>
  <si>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</si>
  <si>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</si>
  <si>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</si>
  <si>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</si>
  <si>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</si>
  <si>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</si>
  <si>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</si>
  <si>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</si>
  <si>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</si>
  <si>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</si>
  <si>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</si>
  <si>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</si>
  <si>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</si>
  <si>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</si>
  <si>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</si>
  <si>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</si>
  <si>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</si>
  <si>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</si>
  <si>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</si>
  <si>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</si>
  <si>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</si>
  <si>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</si>
  <si>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</si>
  <si>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</si>
  <si>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</si>
  <si>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</si>
  <si>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</si>
  <si>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</si>
  <si>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</si>
  <si>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</si>
  <si>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</si>
  <si>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</si>
  <si>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</si>
  <si>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</si>
  <si>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</si>
  <si>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</si>
  <si>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</si>
  <si>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</si>
  <si>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</si>
  <si>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</si>
  <si>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</si>
  <si>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</si>
  <si>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</si>
  <si>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</si>
  <si>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</si>
  <si>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</si>
  <si>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</si>
  <si>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</si>
  <si>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</si>
  <si>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</si>
  <si>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</si>
  <si>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</si>
  <si>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</si>
  <si>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</si>
  <si>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</si>
  <si>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</si>
  <si>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</si>
  <si>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</si>
  <si>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</si>
  <si>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</si>
  <si>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</si>
  <si>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</si>
  <si>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</si>
  <si>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</si>
  <si>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</si>
  <si>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</si>
  <si>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</si>
  <si>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</si>
  <si>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</si>
  <si>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</si>
  <si>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</si>
  <si>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</si>
  <si>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</si>
  <si>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</si>
  <si>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</si>
  <si>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</si>
  <si>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</si>
  <si>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</si>
  <si>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</si>
  <si>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</si>
  <si>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</si>
  <si>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</si>
  <si>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</si>
  <si>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</si>
  <si>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</si>
  <si>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</si>
  <si>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</si>
  <si>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</si>
  <si>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</si>
  <si>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</si>
  <si>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</si>
  <si>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</si>
  <si>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</si>
  <si>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</si>
  <si>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</si>
  <si>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</si>
  <si>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</si>
  <si>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</si>
  <si>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</si>
  <si>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</si>
  <si>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</si>
  <si>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</si>
  <si>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</si>
  <si>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</si>
  <si>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</si>
  <si>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</si>
  <si>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</si>
  <si>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</si>
  <si>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</si>
  <si>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</si>
  <si>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</si>
  <si>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</si>
  <si>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</si>
  <si>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</si>
  <si>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</si>
  <si>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</si>
  <si>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</si>
  <si>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</si>
  <si>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</si>
  <si>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</si>
  <si>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</si>
  <si>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</si>
  <si>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</si>
  <si>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</si>
  <si>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</si>
  <si>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</si>
  <si>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</si>
  <si>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</si>
  <si>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</si>
  <si>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</si>
  <si>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</si>
  <si>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</si>
  <si>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</si>
  <si>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</si>
  <si>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</si>
  <si>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</si>
  <si>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</si>
  <si>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</si>
  <si>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</si>
  <si>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</si>
  <si>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</si>
  <si>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</si>
  <si>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</si>
  <si>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</si>
  <si>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</si>
  <si>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</si>
  <si>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</si>
  <si>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</si>
  <si>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</si>
  <si>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</si>
  <si>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</si>
  <si>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</si>
  <si>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</si>
  <si>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</si>
  <si>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</si>
  <si>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</si>
  <si>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</si>
  <si>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</si>
  <si>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</si>
  <si>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</si>
  <si>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</si>
  <si>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</si>
  <si>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</si>
  <si>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</si>
  <si>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</si>
  <si>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</si>
  <si>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</si>
  <si>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</si>
  <si>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</si>
  <si>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</si>
  <si>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</si>
  <si>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</si>
  <si>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</si>
  <si>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</si>
  <si>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</si>
  <si>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</si>
  <si>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</si>
  <si>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</si>
  <si>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</si>
  <si>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</si>
  <si>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</si>
  <si>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</si>
  <si>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</si>
  <si>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</si>
  <si>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</si>
  <si>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</si>
  <si>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</si>
  <si>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</si>
  <si>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</si>
  <si>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</si>
  <si>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</si>
  <si>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</si>
  <si>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</si>
  <si>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</si>
  <si>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</si>
  <si>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</si>
  <si>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</si>
  <si>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</si>
  <si>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</si>
  <si>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</si>
  <si>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</si>
  <si>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</si>
  <si>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</si>
  <si>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</si>
  <si>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</si>
  <si>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</si>
  <si>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</si>
  <si>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</si>
  <si>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</si>
  <si>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</si>
  <si>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</si>
  <si>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</si>
  <si>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</si>
  <si>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</si>
  <si>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</si>
  <si>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</si>
  <si>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</si>
  <si>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</si>
  <si>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</si>
  <si>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</si>
  <si>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</si>
  <si>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</si>
  <si>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</si>
  <si>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</si>
  <si>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</si>
  <si>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</si>
  <si>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</si>
  <si>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</si>
  <si>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</si>
  <si>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</si>
  <si>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</si>
  <si>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</si>
  <si>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</si>
  <si>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</si>
  <si>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</si>
  <si>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</si>
  <si>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</si>
  <si>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</si>
  <si>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</si>
  <si>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</si>
  <si>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</si>
  <si>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</si>
  <si>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</si>
  <si>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</si>
  <si>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</si>
  <si>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</si>
  <si>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</si>
  <si>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</si>
  <si>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</si>
  <si>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</si>
  <si>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</si>
  <si>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</si>
  <si>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</si>
  <si>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</si>
  <si>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</si>
  <si>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</si>
  <si>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</si>
  <si>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</si>
  <si>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</si>
  <si>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</si>
  <si>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</si>
  <si>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</si>
  <si>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</si>
  <si>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</si>
  <si>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</si>
  <si>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</si>
  <si>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</si>
  <si>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</si>
  <si>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</si>
  <si>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</si>
  <si>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</si>
  <si>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</si>
  <si>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</si>
  <si>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</si>
  <si>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</si>
  <si>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</si>
  <si>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</si>
  <si>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</si>
  <si>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</si>
  <si>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</si>
  <si>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</si>
  <si>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</si>
  <si>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</si>
  <si>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</si>
  <si>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</si>
  <si>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</si>
  <si>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</si>
  <si>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</si>
  <si>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</si>
  <si>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</si>
  <si>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</si>
  <si>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</si>
  <si>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</si>
  <si>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</si>
  <si>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</si>
  <si>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</si>
  <si>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</si>
  <si>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</si>
  <si>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</si>
  <si>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</si>
  <si>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</si>
  <si>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</si>
  <si>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</si>
  <si>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</si>
  <si>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</si>
  <si>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</si>
  <si>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</si>
  <si>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</si>
  <si>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</si>
  <si>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</si>
  <si>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</si>
  <si>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</si>
  <si>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</si>
  <si>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</si>
  <si>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</si>
  <si>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</si>
  <si>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</si>
  <si>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</si>
  <si>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</si>
  <si>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</si>
  <si>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</si>
  <si>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</si>
  <si>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</si>
  <si>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</si>
  <si>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</si>
  <si>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</si>
  <si>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</si>
  <si>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</si>
  <si>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</si>
  <si>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</si>
  <si>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</si>
  <si>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</si>
  <si>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</si>
  <si>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</si>
  <si>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</si>
  <si>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</si>
  <si>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</si>
  <si>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</si>
  <si>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</si>
  <si>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</si>
  <si>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</si>
  <si>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</si>
  <si>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</si>
  <si>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</si>
  <si>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</si>
  <si>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</si>
  <si>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</si>
  <si>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</si>
  <si>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</si>
  <si>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</si>
  <si>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</si>
  <si>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</si>
  <si>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</si>
  <si>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</si>
  <si>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</si>
  <si>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</si>
  <si>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</si>
  <si>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</si>
  <si>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</si>
  <si>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</si>
  <si>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</si>
  <si>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</si>
  <si>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</si>
  <si>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</si>
  <si>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</si>
  <si>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</si>
  <si>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</si>
  <si>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</si>
  <si>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</si>
  <si>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</si>
  <si>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</si>
  <si>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</si>
  <si>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</si>
  <si>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</si>
  <si>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</si>
  <si>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</si>
  <si>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</si>
  <si>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</si>
  <si>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</si>
  <si>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</si>
  <si>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</si>
  <si>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</si>
  <si>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</si>
  <si>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</si>
  <si>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</si>
  <si>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</si>
  <si>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</si>
  <si>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</si>
  <si>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</si>
  <si>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</si>
  <si>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</si>
  <si>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</si>
  <si>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</si>
  <si>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</si>
  <si>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</si>
  <si>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</si>
  <si>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</si>
  <si>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</si>
  <si>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</si>
  <si>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</si>
  <si>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</si>
  <si>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</si>
  <si>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</si>
  <si>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</si>
  <si>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</si>
  <si>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</si>
  <si>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</si>
  <si>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</si>
  <si>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</si>
  <si>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</si>
  <si>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</si>
  <si>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</si>
  <si>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</si>
  <si>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</si>
  <si>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</si>
  <si>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</si>
  <si>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</si>
  <si>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</si>
  <si>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</si>
  <si>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</si>
  <si>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</si>
  <si>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</si>
  <si>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</si>
  <si>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</si>
  <si>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</si>
  <si>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</si>
  <si>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</si>
  <si>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</si>
  <si>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</si>
  <si>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</si>
  <si>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</si>
  <si>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</si>
  <si>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</si>
  <si>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</si>
  <si>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</si>
  <si>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</si>
  <si>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</si>
  <si>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</si>
  <si>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</si>
  <si>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</si>
  <si>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</si>
  <si>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</si>
  <si>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</si>
  <si>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</si>
  <si>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</si>
  <si>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</si>
  <si>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</si>
  <si>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</si>
  <si>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</si>
  <si>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</si>
  <si>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</si>
  <si>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</si>
  <si>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</si>
  <si>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</si>
  <si>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</si>
  <si>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</si>
  <si>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</si>
  <si>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</si>
  <si>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</si>
  <si>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</si>
  <si>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</si>
  <si>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</si>
  <si>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</si>
  <si>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</si>
  <si>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</si>
  <si>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</si>
  <si>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</si>
  <si>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</si>
  <si>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</si>
  <si>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</si>
  <si>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</si>
  <si>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</si>
  <si>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</si>
  <si>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</si>
  <si>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</si>
  <si>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</si>
  <si>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</si>
  <si>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</si>
  <si>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</si>
  <si>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</si>
  <si>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</si>
  <si>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</si>
  <si>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</si>
  <si>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</si>
  <si>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</si>
  <si>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</si>
  <si>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</si>
  <si>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</si>
  <si>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</si>
  <si>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</si>
  <si>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</si>
  <si>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</si>
  <si>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</si>
  <si>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</si>
  <si>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</si>
  <si>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</si>
  <si>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</si>
  <si>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</si>
  <si>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</si>
  <si>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</si>
  <si>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</si>
  <si>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</si>
  <si>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</si>
  <si>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</si>
  <si>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</si>
  <si>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</si>
  <si>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</si>
  <si>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</si>
  <si>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</si>
  <si>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</si>
  <si>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</si>
  <si>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</si>
  <si>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</si>
  <si>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</si>
  <si>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</si>
  <si>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</si>
  <si>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</si>
  <si>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</si>
  <si>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</si>
  <si>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</si>
  <si>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</si>
  <si>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</si>
  <si>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</si>
  <si>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</si>
  <si>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</si>
  <si>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</si>
  <si>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</si>
  <si>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</si>
  <si>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</si>
  <si>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</si>
  <si>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</si>
  <si>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</si>
  <si>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</si>
  <si>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</si>
  <si>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</si>
  <si>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</si>
  <si>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</si>
  <si>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</si>
  <si>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</si>
  <si>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</si>
  <si>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</si>
  <si>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</si>
  <si>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</si>
  <si>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</si>
  <si>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</si>
  <si>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</si>
  <si>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</si>
  <si>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</si>
  <si>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</si>
  <si>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</si>
  <si>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</si>
  <si>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</si>
  <si>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</si>
  <si>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</si>
  <si>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</si>
  <si>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</si>
  <si>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</si>
  <si>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</si>
  <si>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</si>
  <si>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</si>
  <si>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</si>
  <si>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</si>
  <si>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</si>
  <si>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</si>
  <si>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</si>
  <si>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</si>
  <si>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</si>
  <si>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</si>
  <si>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</si>
  <si>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</si>
  <si>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</si>
  <si>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</si>
  <si>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</si>
  <si>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</si>
  <si>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</si>
  <si>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</si>
  <si>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</si>
  <si>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</si>
  <si>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</si>
  <si>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</si>
  <si>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</si>
  <si>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</si>
  <si>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</si>
  <si>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</si>
  <si>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</si>
  <si>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</si>
  <si>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</si>
  <si>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</si>
  <si>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</si>
  <si>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</si>
  <si>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</si>
  <si>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</si>
  <si>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</si>
  <si>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</si>
  <si>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</si>
  <si>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</si>
  <si>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</si>
  <si>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</si>
  <si>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</si>
  <si>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</si>
  <si>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</si>
  <si>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</si>
  <si>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</si>
  <si>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</si>
  <si>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</si>
  <si>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</si>
  <si>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</si>
  <si>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</si>
  <si>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</si>
  <si>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</si>
  <si>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</si>
  <si>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</si>
  <si>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</si>
  <si>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</si>
  <si>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</si>
  <si>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</si>
  <si>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</si>
  <si>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</si>
  <si>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</si>
  <si>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</si>
  <si>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</si>
  <si>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</si>
  <si>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</si>
  <si>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</si>
  <si>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</si>
  <si>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</si>
  <si>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</si>
  <si>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</si>
  <si>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</si>
  <si>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</si>
  <si>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</si>
  <si>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</si>
  <si>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</si>
  <si>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</si>
  <si>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</si>
  <si>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</si>
  <si>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</si>
  <si>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</si>
  <si>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</si>
  <si>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</si>
  <si>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</si>
  <si>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</si>
  <si>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</si>
  <si>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</si>
  <si>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</si>
  <si>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</si>
  <si>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</si>
  <si>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</si>
  <si>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</si>
  <si>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</si>
  <si>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</si>
  <si>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</si>
  <si>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</si>
  <si>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</si>
  <si>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</si>
  <si>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</si>
  <si>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</si>
  <si>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</si>
  <si>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</si>
  <si>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</si>
  <si>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</si>
  <si>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</si>
  <si>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</si>
  <si>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</si>
  <si>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</si>
  <si>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</si>
  <si>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</si>
  <si>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</si>
  <si>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</si>
  <si>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</si>
  <si>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</si>
  <si>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</si>
  <si>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</si>
  <si>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</si>
  <si>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</si>
  <si>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</si>
  <si>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</si>
  <si>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</si>
  <si>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</si>
  <si>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</si>
  <si>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</si>
  <si>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</si>
  <si>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</si>
  <si>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</si>
  <si>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</si>
  <si>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</si>
  <si>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</si>
  <si>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</si>
  <si>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</si>
  <si>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</si>
  <si>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</si>
  <si>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</si>
  <si>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</si>
  <si>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</si>
  <si>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</si>
  <si>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</si>
  <si>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</si>
  <si>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</si>
  <si>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</si>
  <si>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</si>
  <si>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</si>
  <si>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</si>
  <si>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</si>
  <si>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</si>
  <si>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</si>
  <si>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</si>
  <si>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</si>
  <si>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</si>
  <si>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</si>
  <si>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</si>
  <si>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</si>
  <si>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</si>
  <si>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</si>
  <si>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</si>
  <si>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</si>
  <si>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</si>
  <si>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</si>
  <si>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</si>
  <si>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</si>
  <si>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</si>
  <si>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</si>
  <si>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</si>
  <si>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</si>
  <si>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</si>
  <si>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</si>
  <si>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</si>
  <si>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</si>
  <si>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</si>
  <si>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</si>
  <si>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</si>
  <si>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</si>
  <si>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</si>
  <si>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</si>
  <si>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</si>
  <si>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</si>
  <si>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</si>
  <si>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</si>
  <si>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</si>
  <si>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</si>
  <si>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</si>
  <si>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</si>
  <si>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</si>
  <si>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</si>
  <si>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</si>
  <si>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</si>
  <si>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</si>
  <si>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</si>
  <si>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</si>
  <si>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</si>
  <si>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</si>
  <si>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</si>
  <si>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</si>
  <si>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</si>
  <si>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</si>
  <si>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</si>
  <si>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</si>
  <si>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</si>
  <si>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</si>
  <si>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</si>
  <si>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</si>
  <si>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</si>
  <si>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</si>
  <si>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</si>
  <si>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</si>
  <si>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</si>
  <si>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</si>
  <si>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</si>
  <si>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</si>
  <si>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</si>
  <si>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</si>
  <si>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</si>
  <si>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</si>
  <si>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</si>
  <si>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</si>
  <si>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</si>
  <si>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</si>
  <si>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</si>
  <si>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</si>
  <si>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</si>
  <si>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</si>
  <si>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</si>
  <si>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</si>
  <si>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</si>
  <si>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</si>
  <si>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</si>
  <si>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</si>
  <si>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</si>
  <si>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</si>
  <si>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</si>
  <si>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</si>
  <si>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</si>
  <si>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</si>
  <si>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</si>
  <si>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</si>
  <si>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</si>
  <si>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</si>
  <si>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</si>
  <si>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</si>
  <si>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</si>
  <si>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</si>
  <si>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</si>
  <si>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</si>
  <si>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</si>
  <si>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</si>
  <si>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</si>
  <si>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</si>
  <si>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</si>
  <si>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</si>
  <si>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</si>
  <si>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</si>
  <si>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</si>
  <si>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</si>
  <si>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</si>
  <si>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</si>
  <si>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</si>
  <si>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</si>
  <si>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</si>
  <si>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</si>
  <si>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</si>
  <si>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</si>
  <si>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</si>
  <si>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</si>
  <si>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</si>
  <si>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</si>
  <si>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</si>
  <si>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</si>
  <si>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</si>
  <si>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</si>
  <si>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</si>
  <si>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</si>
  <si>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</si>
  <si>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</si>
  <si>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</si>
  <si>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</si>
  <si>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</si>
  <si>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</si>
  <si>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</si>
  <si>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</si>
  <si>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</si>
  <si>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</si>
  <si>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</si>
  <si>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</si>
  <si>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</si>
  <si>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</si>
  <si>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</si>
  <si>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</si>
  <si>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</si>
  <si>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</si>
  <si>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</si>
  <si>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</si>
  <si>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</si>
  <si>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</si>
  <si>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</si>
  <si>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</si>
  <si>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</si>
  <si>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</si>
  <si>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</si>
  <si>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</si>
  <si>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</si>
  <si>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</si>
  <si>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</si>
  <si>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</si>
  <si>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</si>
  <si>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</si>
  <si>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</si>
  <si>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</si>
  <si>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</si>
  <si>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</si>
  <si>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</si>
  <si>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</si>
  <si>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</si>
  <si>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</si>
  <si>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</si>
  <si>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</si>
  <si>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</si>
  <si>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</si>
  <si>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</si>
  <si>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</si>
  <si>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</si>
  <si>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</si>
  <si>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</si>
  <si>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</si>
  <si>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</si>
  <si>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</si>
  <si>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</si>
  <si>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</si>
  <si>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</si>
  <si>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</si>
  <si>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</si>
  <si>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</si>
  <si>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</si>
  <si>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</si>
  <si>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</si>
  <si>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</si>
  <si>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</si>
  <si>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</si>
  <si>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</si>
  <si>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</si>
  <si>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</si>
  <si>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</si>
  <si>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</si>
  <si>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</si>
  <si>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</si>
  <si>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</si>
  <si>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</si>
  <si>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</si>
  <si>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</si>
  <si>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</si>
  <si>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</si>
  <si>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</si>
  <si>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</si>
  <si>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</si>
  <si>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</si>
  <si>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</si>
  <si>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</si>
  <si>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</si>
  <si>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</si>
  <si>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</si>
  <si>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</si>
  <si>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</si>
  <si>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</si>
  <si>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</si>
  <si>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</si>
  <si>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</si>
  <si>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</si>
  <si>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</si>
  <si>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</si>
  <si>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</si>
  <si>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</si>
  <si>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</si>
  <si>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</si>
  <si>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</si>
  <si>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</si>
  <si>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</si>
  <si>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</si>
  <si>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</si>
  <si>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</si>
  <si>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</si>
  <si>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</si>
  <si>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</si>
  <si>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</si>
  <si>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</si>
  <si>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</si>
  <si>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</si>
  <si>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</si>
  <si>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</si>
  <si>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</si>
  <si>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</si>
  <si>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</si>
  <si>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</si>
  <si>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</si>
  <si>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</si>
  <si>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</si>
  <si>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</si>
  <si>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</si>
  <si>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</si>
  <si>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</si>
  <si>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</si>
  <si>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</si>
  <si>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</si>
  <si>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</si>
  <si>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</si>
  <si>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</si>
  <si>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</si>
  <si>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</si>
  <si>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</si>
  <si>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</si>
  <si>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</si>
  <si>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</si>
  <si>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</si>
  <si>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</si>
  <si>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</si>
  <si>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</si>
  <si>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</si>
  <si>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</si>
  <si>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</si>
  <si>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</si>
  <si>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</si>
  <si>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</si>
  <si>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</si>
  <si>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</si>
  <si>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</si>
  <si>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</si>
  <si>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</si>
  <si>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</si>
  <si>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</si>
  <si>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</si>
  <si>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</si>
  <si>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</si>
  <si>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</si>
  <si>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</si>
  <si>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</si>
  <si>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</si>
  <si>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</si>
  <si>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</si>
  <si>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</si>
  <si>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</si>
  <si>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</si>
  <si>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</si>
  <si>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</si>
  <si>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</si>
  <si>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</si>
  <si>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</si>
  <si>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</si>
  <si>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</si>
  <si>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</si>
  <si>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</si>
  <si>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</si>
  <si>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</si>
  <si>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</si>
  <si>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</si>
  <si>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</si>
  <si>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</si>
  <si>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</si>
  <si>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</si>
  <si>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</si>
  <si>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</si>
  <si>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</si>
  <si>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</si>
  <si>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</si>
  <si>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</si>
  <si>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</si>
  <si>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</si>
  <si>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</si>
  <si>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</si>
  <si>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</si>
  <si>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</si>
  <si>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</si>
  <si>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</si>
  <si>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</si>
  <si>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</si>
  <si>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</si>
  <si>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</si>
  <si>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</si>
  <si>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</si>
  <si>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</si>
  <si>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</si>
  <si>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</si>
  <si>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</si>
  <si>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</si>
  <si>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</si>
  <si>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</si>
  <si>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</si>
  <si>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</si>
  <si>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</si>
  <si>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</si>
  <si>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</si>
  <si>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</si>
  <si>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</si>
  <si>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</si>
  <si>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</si>
  <si>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</si>
  <si>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</si>
  <si>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</si>
  <si>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</si>
  <si>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</si>
  <si>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</si>
  <si>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</si>
  <si>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</si>
  <si>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</si>
  <si>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</si>
  <si>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</si>
  <si>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</si>
  <si>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</si>
  <si>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</si>
  <si>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</si>
  <si>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</si>
  <si>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</si>
  <si>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</si>
  <si>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</si>
  <si>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</si>
  <si>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</si>
  <si>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</si>
  <si>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</si>
  <si>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</si>
  <si>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</si>
  <si>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</si>
  <si>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</si>
  <si>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</si>
  <si>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</si>
  <si>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</si>
  <si>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</si>
  <si>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</si>
  <si>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</si>
  <si>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</si>
  <si>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</si>
  <si>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</si>
  <si>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</si>
  <si>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</si>
  <si>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</si>
  <si>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</si>
  <si>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</si>
  <si>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</si>
  <si>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</si>
  <si>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</si>
  <si>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</si>
  <si>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</si>
  <si>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</si>
  <si>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</si>
  <si>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</si>
  <si>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</si>
  <si>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</si>
  <si>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</si>
  <si>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</si>
  <si>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</si>
  <si>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</si>
  <si>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</si>
  <si>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</si>
  <si>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</si>
  <si>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</si>
  <si>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</si>
  <si>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</si>
  <si>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</si>
  <si>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</si>
  <si>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</si>
  <si>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</si>
  <si>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</si>
  <si>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</si>
  <si>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</si>
  <si>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</si>
  <si>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</si>
  <si>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</si>
  <si>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</si>
  <si>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</si>
  <si>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</si>
  <si>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</si>
  <si>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</si>
  <si>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</si>
  <si>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</si>
  <si>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</si>
  <si>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</si>
  <si>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</si>
  <si>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</si>
  <si>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</si>
  <si>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</si>
  <si>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</si>
  <si>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</si>
  <si>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</si>
  <si>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</si>
  <si>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</si>
  <si>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</si>
  <si>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</si>
  <si>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</si>
  <si>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</si>
  <si>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</si>
  <si>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</si>
  <si>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</si>
  <si>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</si>
  <si>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</si>
  <si>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</si>
  <si>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</si>
  <si>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</si>
  <si>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</si>
  <si>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</si>
  <si>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</si>
  <si>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</si>
  <si>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</si>
  <si>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</si>
  <si>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</si>
  <si>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</si>
  <si>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</si>
  <si>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</si>
  <si>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</si>
  <si>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</si>
  <si>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</si>
  <si>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</si>
  <si>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</si>
  <si>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</si>
  <si>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</si>
  <si>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</si>
  <si>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</si>
  <si>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</si>
  <si>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</si>
  <si>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</si>
  <si>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</si>
  <si>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</si>
  <si>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</si>
  <si>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</si>
  <si>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</si>
  <si>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</si>
  <si>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</si>
  <si>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</si>
  <si>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</si>
  <si>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</si>
  <si>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</si>
  <si>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</si>
  <si>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</si>
  <si>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</si>
  <si>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</si>
  <si>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</si>
  <si>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</si>
  <si>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</si>
  <si>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</si>
  <si>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</si>
  <si>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</si>
  <si>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</si>
  <si>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</si>
  <si>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</si>
  <si>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</si>
  <si>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</si>
  <si>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</si>
  <si>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</si>
  <si>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</si>
  <si>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</si>
  <si>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</si>
  <si>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</si>
  <si>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</si>
  <si>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</si>
  <si>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</si>
  <si>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</si>
  <si>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</si>
  <si>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</si>
  <si>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</si>
  <si>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</si>
  <si>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</si>
  <si>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</si>
  <si>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</si>
  <si>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</si>
  <si>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</si>
  <si>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</si>
  <si>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</si>
  <si>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</si>
  <si>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</si>
  <si>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</si>
  <si>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</si>
  <si>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</si>
  <si>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</si>
  <si>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</si>
  <si>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</si>
  <si>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</si>
  <si>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</si>
  <si>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</si>
  <si>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</si>
  <si>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</si>
  <si>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</si>
  <si>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</si>
  <si>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</si>
  <si>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</si>
  <si>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</si>
  <si>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</si>
  <si>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</si>
  <si>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</si>
  <si>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</si>
  <si>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</si>
  <si>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</si>
  <si>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</si>
  <si>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</si>
  <si>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</si>
  <si>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</si>
  <si>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</si>
  <si>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</si>
  <si>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</si>
  <si>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</si>
  <si>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</si>
  <si>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</si>
  <si>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</si>
  <si>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</si>
  <si>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</si>
  <si>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</si>
  <si>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</si>
  <si>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</si>
  <si>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</si>
  <si>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</si>
  <si>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</si>
  <si>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</si>
  <si>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</si>
  <si>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</si>
  <si>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</si>
  <si>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</si>
  <si>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</si>
  <si>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</si>
  <si>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</si>
  <si>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</si>
  <si>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</si>
  <si>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</si>
  <si>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</si>
  <si>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</si>
  <si>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</si>
  <si>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</si>
  <si>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</si>
  <si>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</si>
  <si>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</si>
  <si>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</si>
  <si>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</si>
  <si>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</si>
  <si>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</si>
  <si>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</si>
  <si>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</si>
  <si>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</si>
  <si>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</si>
  <si>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</si>
  <si>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</si>
  <si>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</si>
  <si>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</si>
  <si>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</si>
  <si>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</si>
  <si>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</si>
  <si>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</si>
  <si>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</si>
  <si>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</si>
  <si>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</si>
  <si>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</si>
  <si>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</si>
  <si>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</si>
  <si>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</si>
  <si>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</si>
  <si>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</si>
  <si>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</si>
  <si>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</si>
  <si>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</si>
  <si>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</si>
  <si>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</si>
  <si>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</si>
  <si>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</si>
  <si>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</si>
  <si>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</si>
  <si>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</si>
  <si>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</si>
  <si>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</si>
  <si>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</si>
  <si>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</si>
  <si>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</si>
  <si>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</si>
  <si>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</si>
  <si>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</si>
  <si>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</si>
  <si>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</si>
  <si>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</si>
  <si>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</si>
  <si>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</si>
  <si>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</si>
  <si>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</si>
  <si>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</si>
  <si>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</si>
  <si>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</si>
  <si>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</si>
  <si>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</si>
  <si>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</si>
  <si>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</si>
  <si>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</si>
  <si>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</si>
  <si>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</si>
  <si>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</si>
  <si>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</si>
  <si>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</si>
  <si>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</si>
  <si>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</si>
  <si>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</si>
  <si>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</si>
  <si>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</si>
  <si>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</si>
  <si>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</si>
  <si>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</si>
  <si>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</si>
  <si>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</si>
  <si>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</si>
  <si>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</si>
  <si>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</si>
  <si>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</si>
  <si>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</si>
  <si>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</si>
  <si>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</si>
  <si>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</si>
  <si>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</si>
  <si>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</si>
  <si>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</si>
  <si>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</si>
  <si>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</si>
  <si>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</si>
  <si>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</si>
  <si>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</si>
  <si>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</si>
  <si>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</si>
  <si>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</si>
  <si>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</si>
  <si>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</si>
  <si>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</si>
  <si>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</si>
  <si>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</si>
  <si>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</si>
  <si>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</si>
  <si>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</si>
  <si>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</si>
  <si>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</si>
  <si>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</si>
  <si>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</si>
  <si>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</si>
  <si>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</si>
  <si>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</si>
  <si>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</si>
  <si>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</si>
  <si>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</si>
  <si>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</si>
  <si>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</si>
  <si>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</si>
  <si>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</si>
  <si>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</si>
  <si>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</si>
  <si>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</si>
  <si>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</si>
  <si>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</si>
  <si>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</si>
  <si>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</si>
  <si>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</si>
  <si>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</si>
  <si>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</si>
  <si>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</si>
  <si>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</si>
  <si>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</si>
  <si>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</si>
  <si>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</si>
  <si>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</si>
  <si>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</si>
  <si>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</si>
  <si>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</si>
  <si>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</si>
  <si>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</si>
  <si>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</si>
  <si>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</si>
  <si>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</si>
  <si>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</si>
  <si>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</si>
  <si>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</si>
  <si>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</si>
  <si>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</si>
  <si>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</si>
  <si>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</si>
  <si>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</si>
  <si>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</si>
  <si>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</si>
  <si>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</si>
  <si>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</si>
  <si>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</si>
  <si>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</si>
  <si>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</si>
  <si>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</si>
  <si>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</si>
  <si>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</si>
  <si>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</si>
  <si>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</si>
  <si>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</si>
  <si>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</si>
  <si>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</si>
  <si>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</si>
  <si>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</si>
  <si>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</si>
  <si>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</si>
  <si>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</si>
  <si>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</si>
  <si>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</si>
  <si>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</si>
  <si>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</si>
  <si>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</si>
  <si>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</si>
  <si>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</si>
  <si>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</si>
  <si>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</si>
  <si>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</si>
  <si>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</si>
  <si>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</si>
  <si>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</si>
  <si>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</si>
  <si>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</si>
  <si>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</si>
  <si>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</si>
  <si>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</si>
  <si>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</si>
  <si>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</si>
  <si>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</si>
  <si>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</si>
  <si>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</si>
  <si>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</si>
  <si>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</si>
  <si>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</si>
  <si>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</si>
  <si>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</si>
  <si>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</si>
  <si>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</si>
  <si>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</si>
  <si>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</si>
  <si>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</si>
  <si>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</si>
  <si>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</si>
  <si>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</si>
  <si>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</si>
  <si>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</si>
  <si>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</si>
  <si>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</si>
  <si>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</si>
  <si>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</si>
  <si>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</si>
  <si>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</si>
  <si>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</si>
  <si>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</si>
  <si>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</si>
  <si>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</si>
  <si>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</si>
  <si>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</si>
  <si>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</si>
  <si>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</si>
  <si>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</si>
  <si>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</si>
  <si>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</si>
  <si>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</si>
  <si>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</si>
  <si>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</si>
  <si>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</si>
  <si>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</si>
  <si>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</si>
  <si>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</si>
  <si>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</si>
  <si>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</si>
  <si>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</si>
  <si>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</si>
  <si>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</si>
  <si>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</si>
  <si>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</si>
  <si>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</si>
  <si>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</si>
  <si>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</si>
  <si>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</si>
  <si>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</si>
  <si>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</si>
  <si>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</si>
  <si>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</si>
  <si>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</si>
  <si>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</si>
  <si>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</si>
  <si>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</si>
  <si>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</si>
  <si>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</si>
  <si>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</si>
  <si>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</si>
  <si>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</si>
  <si>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</si>
  <si>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</si>
  <si>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</si>
  <si>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</si>
  <si>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</si>
  <si>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</si>
  <si>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</si>
  <si>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</si>
  <si>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</si>
  <si>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</si>
  <si>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</si>
  <si>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</si>
  <si>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</si>
  <si>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</si>
  <si>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</si>
  <si>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</si>
  <si>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</si>
  <si>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</si>
  <si>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</si>
  <si>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</si>
  <si>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</si>
  <si>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</si>
  <si>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</si>
  <si>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</si>
  <si>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</si>
  <si>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</si>
  <si>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</si>
  <si>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</si>
  <si>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</si>
  <si>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</si>
  <si>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</si>
  <si>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</si>
  <si>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</si>
  <si>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</si>
  <si>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</si>
  <si>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</si>
  <si>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</si>
  <si>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</si>
  <si>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</si>
  <si>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</si>
  <si>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</si>
  <si>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</si>
  <si>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</si>
  <si>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</si>
  <si>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</si>
  <si>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</si>
  <si>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</si>
  <si>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</si>
  <si>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</si>
  <si>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</si>
  <si>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</si>
  <si>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</si>
  <si>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</si>
  <si>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</si>
  <si>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</si>
  <si>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</si>
  <si>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</si>
  <si>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</si>
  <si>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</si>
  <si>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</si>
  <si>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</si>
  <si>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</si>
  <si>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</si>
  <si>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</si>
  <si>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</si>
  <si>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</si>
  <si>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</si>
  <si>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</si>
  <si>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</si>
  <si>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</si>
  <si>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</si>
  <si>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</si>
  <si>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</si>
  <si>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</si>
  <si>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</si>
  <si>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</si>
  <si>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</si>
  <si>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</si>
  <si>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</si>
  <si>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</si>
  <si>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</si>
  <si>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</si>
  <si>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</si>
  <si>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</si>
  <si>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</si>
  <si>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</si>
  <si>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</si>
  <si>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</si>
  <si>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</si>
  <si>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</si>
  <si>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</si>
  <si>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</si>
  <si>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</si>
  <si>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</si>
  <si>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</si>
  <si>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</si>
  <si>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</si>
  <si>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</si>
  <si>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</si>
  <si>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</si>
  <si>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</si>
  <si>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</si>
  <si>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</si>
  <si>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</si>
  <si>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</si>
  <si>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</si>
  <si>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</si>
  <si>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</si>
  <si>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</si>
  <si>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</si>
  <si>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</si>
  <si>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</si>
  <si>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</si>
  <si>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</si>
  <si>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</si>
  <si>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</si>
  <si>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</si>
  <si>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</si>
  <si>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</si>
  <si>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</si>
  <si>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</si>
  <si>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</si>
  <si>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</si>
  <si>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</si>
  <si>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</si>
  <si>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</si>
  <si>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</si>
  <si>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</si>
  <si>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</si>
  <si>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</si>
  <si>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</si>
  <si>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</si>
  <si>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</si>
  <si>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</si>
  <si>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</si>
  <si>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</si>
  <si>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</si>
  <si>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</si>
  <si>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</si>
  <si>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</si>
  <si>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</si>
  <si>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</si>
  <si>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</si>
  <si>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</si>
  <si>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</si>
  <si>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</si>
  <si>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</si>
  <si>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</si>
  <si>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</si>
  <si>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</si>
  <si>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</si>
  <si>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</si>
  <si>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</si>
  <si>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</si>
  <si>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</si>
  <si>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</si>
  <si>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</si>
  <si>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</si>
  <si>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</si>
  <si>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</si>
  <si>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</si>
  <si>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</si>
  <si>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</si>
  <si>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</si>
  <si>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</si>
  <si>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</si>
  <si>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</si>
  <si>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</si>
  <si>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</si>
  <si>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</si>
  <si>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</si>
  <si>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</si>
  <si>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</si>
  <si>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</si>
  <si>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</si>
  <si>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</si>
  <si>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</si>
  <si>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</si>
  <si>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</si>
  <si>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</si>
  <si>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</si>
  <si>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</si>
  <si>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</si>
  <si>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</si>
  <si>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</si>
  <si>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</si>
  <si>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</si>
  <si>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</si>
  <si>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</si>
  <si>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</si>
  <si>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</si>
  <si>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</si>
  <si>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</si>
  <si>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</si>
  <si>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</si>
  <si>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</si>
  <si>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</si>
  <si>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</si>
  <si>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</si>
  <si>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</si>
  <si>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</si>
  <si>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</si>
  <si>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</si>
  <si>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</si>
  <si>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</si>
  <si>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</si>
  <si>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</si>
  <si>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</si>
  <si>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</si>
  <si>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</si>
  <si>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</si>
  <si>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</si>
  <si>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</si>
  <si>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</si>
  <si>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</si>
  <si>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</si>
  <si>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</si>
  <si>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</si>
  <si>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</si>
  <si>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</si>
  <si>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</si>
  <si>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</si>
  <si>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</si>
  <si>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</si>
  <si>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</si>
  <si>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</si>
  <si>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</si>
  <si>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</si>
  <si>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</si>
  <si>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</si>
  <si>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</si>
  <si>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</si>
  <si>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</si>
  <si>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</si>
  <si>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</si>
  <si>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</si>
  <si>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</si>
  <si>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</si>
  <si>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</si>
  <si>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</si>
  <si>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</si>
  <si>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</si>
  <si>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</si>
  <si>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</si>
  <si>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</si>
  <si>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</si>
  <si>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</si>
  <si>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</si>
  <si>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</si>
  <si>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</si>
  <si>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</si>
  <si>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</si>
  <si>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</si>
  <si>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</si>
  <si>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</si>
  <si>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</si>
  <si>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</si>
  <si>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</si>
  <si>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</si>
  <si>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</si>
  <si>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</si>
  <si>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</si>
  <si>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</si>
  <si>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</si>
  <si>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</si>
  <si>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</si>
  <si>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</si>
  <si>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</si>
  <si>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</si>
  <si>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</si>
  <si>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</si>
  <si>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</si>
  <si>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</si>
  <si>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</si>
  <si>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</si>
  <si>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</si>
  <si>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</si>
  <si>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</si>
  <si>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</si>
  <si>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</si>
  <si>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</si>
  <si>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</si>
  <si>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</si>
  <si>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</si>
  <si>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</si>
  <si>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</si>
  <si>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</si>
  <si>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</si>
  <si>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</si>
  <si>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</si>
  <si>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</si>
  <si>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</si>
  <si>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</si>
  <si>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</si>
  <si>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</si>
  <si>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</si>
  <si>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</si>
  <si>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</si>
  <si>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</si>
  <si>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</si>
  <si>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</si>
  <si>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</si>
  <si>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</si>
  <si>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</si>
  <si>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</si>
  <si>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</si>
  <si>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</si>
  <si>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</si>
  <si>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</si>
  <si>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</si>
  <si>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</si>
  <si>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</si>
  <si>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</si>
  <si>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</si>
  <si>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</si>
  <si>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</si>
  <si>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</si>
  <si>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</si>
  <si>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</si>
  <si>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</si>
  <si>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</si>
  <si>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</si>
  <si>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</si>
  <si>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</si>
  <si>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</si>
  <si>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</si>
  <si>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</si>
  <si>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</si>
  <si>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</si>
  <si>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</si>
  <si>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</si>
  <si>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</si>
  <si>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</si>
  <si>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</si>
  <si>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</si>
  <si>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</si>
  <si>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</si>
  <si>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</si>
  <si>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</si>
  <si>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</si>
  <si>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</si>
  <si>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</si>
  <si>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</si>
  <si>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</si>
  <si>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</si>
  <si>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</si>
  <si>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</si>
  <si>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</si>
  <si>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</si>
  <si>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</si>
  <si>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</si>
  <si>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</si>
  <si>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</si>
  <si>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</si>
  <si>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</si>
  <si>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</si>
  <si>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</si>
  <si>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</si>
  <si>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</si>
  <si>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</si>
  <si>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</si>
  <si>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</si>
  <si>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</si>
  <si>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</si>
  <si>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</si>
  <si>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</si>
  <si>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</si>
  <si>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</si>
  <si>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</si>
  <si>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</si>
  <si>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</si>
  <si>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</si>
  <si>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</si>
  <si>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</si>
  <si>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</si>
  <si>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</si>
  <si>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</si>
  <si>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</si>
  <si>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</si>
  <si>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</si>
  <si>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</si>
  <si>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</si>
  <si>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</si>
  <si>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</si>
  <si>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</si>
  <si>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</si>
  <si>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</si>
  <si>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</si>
  <si>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</si>
  <si>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</si>
  <si>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</si>
  <si>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</si>
  <si>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</si>
  <si>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</si>
  <si>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</si>
  <si>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</si>
  <si>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</si>
  <si>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</si>
  <si>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</si>
  <si>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</si>
  <si>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</si>
  <si>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</si>
  <si>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</si>
  <si>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</si>
  <si>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</si>
  <si>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</si>
  <si>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</si>
  <si>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</si>
  <si>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</si>
  <si>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</si>
  <si>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</si>
  <si>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</si>
  <si>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</si>
  <si>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</si>
  <si>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</si>
  <si>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</si>
  <si>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</si>
  <si>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</si>
  <si>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</si>
  <si>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</si>
  <si>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</si>
  <si>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</si>
  <si>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</si>
  <si>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</si>
  <si>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</si>
  <si>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</si>
  <si>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</si>
  <si>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</si>
  <si>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</si>
  <si>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</si>
  <si>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</si>
  <si>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</si>
  <si>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</si>
  <si>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</si>
  <si>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</si>
  <si>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</si>
  <si>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</si>
  <si>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</si>
  <si>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</si>
  <si>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</si>
  <si>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</si>
  <si>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</si>
  <si>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</si>
  <si>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</si>
  <si>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</si>
  <si>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</si>
  <si>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</si>
  <si>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</si>
  <si>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</si>
  <si>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</si>
  <si>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</si>
  <si>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</si>
  <si>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</si>
  <si>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</si>
  <si>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</si>
  <si>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</si>
  <si>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</si>
  <si>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</si>
  <si>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</si>
  <si>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</si>
  <si>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</si>
  <si>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</si>
  <si>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</si>
  <si>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</si>
  <si>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</si>
  <si>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</si>
  <si>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</si>
  <si>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</si>
  <si>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</si>
  <si>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</si>
  <si>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</si>
  <si>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</si>
  <si>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</si>
  <si>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</si>
  <si>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</si>
  <si>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</si>
  <si>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</si>
  <si>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</si>
  <si>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</si>
  <si>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</si>
  <si>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</si>
  <si>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</si>
  <si>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</si>
  <si>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</si>
  <si>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</si>
  <si>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</si>
  <si>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</si>
  <si>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</si>
  <si>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</si>
  <si>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</si>
  <si>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</si>
  <si>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</si>
  <si>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</si>
  <si>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</si>
  <si>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</si>
  <si>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</si>
  <si>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</si>
  <si>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</si>
  <si>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</si>
  <si>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</si>
  <si>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</si>
  <si>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</si>
  <si>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</si>
  <si>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</si>
  <si>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</si>
  <si>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</si>
  <si>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</si>
  <si>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</si>
  <si>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</si>
  <si>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</si>
  <si>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</si>
  <si>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</si>
  <si>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</si>
  <si>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</si>
  <si>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</si>
  <si>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</si>
  <si>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</si>
  <si>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</si>
  <si>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</si>
  <si>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</si>
  <si>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</si>
  <si>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</si>
  <si>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</si>
  <si>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</si>
  <si>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</si>
  <si>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</si>
  <si>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</si>
  <si>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</si>
  <si>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</si>
  <si>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</si>
  <si>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</si>
  <si>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</si>
  <si>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</si>
  <si>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</si>
  <si>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</si>
  <si>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</si>
  <si>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</si>
  <si>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</si>
  <si>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</si>
  <si>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</si>
  <si>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</si>
  <si>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</si>
  <si>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</si>
  <si>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</si>
  <si>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</si>
  <si>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</si>
  <si>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</si>
  <si>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</si>
  <si>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</si>
  <si>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</si>
  <si>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</si>
  <si>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</si>
  <si>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</si>
  <si>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</si>
  <si>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</si>
  <si>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</si>
  <si>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</si>
  <si>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</si>
  <si>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</si>
  <si>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</si>
  <si>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</si>
  <si>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</si>
  <si>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</si>
  <si>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</si>
  <si>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</si>
  <si>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</si>
  <si>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</si>
  <si>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</si>
  <si>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</si>
  <si>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</si>
  <si>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</si>
  <si>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</si>
  <si>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</si>
  <si>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</si>
  <si>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</si>
  <si>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</si>
  <si>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</si>
  <si>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</si>
  <si>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</si>
  <si>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</si>
  <si>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</si>
  <si>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</si>
  <si>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</si>
  <si>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</si>
  <si>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</si>
  <si>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</si>
  <si>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</si>
  <si>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</si>
  <si>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</si>
  <si>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</si>
  <si>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</si>
  <si>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</si>
  <si>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</si>
  <si>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</si>
  <si>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</si>
  <si>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</si>
  <si>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</si>
  <si>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</si>
  <si>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</si>
  <si>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</si>
  <si>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</si>
  <si>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</si>
  <si>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</si>
  <si>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</si>
  <si>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</si>
  <si>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</si>
  <si>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</si>
  <si>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</si>
  <si>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</si>
  <si>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</si>
  <si>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</si>
  <si>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</si>
  <si>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</si>
  <si>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</si>
  <si>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</si>
  <si>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</si>
  <si>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</si>
  <si>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</si>
  <si>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</si>
  <si>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</si>
  <si>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</si>
  <si>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</si>
  <si>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</si>
  <si>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</si>
  <si>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</si>
  <si>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</si>
  <si>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</si>
  <si>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</si>
  <si>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</si>
  <si>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</si>
  <si>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</si>
  <si>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</si>
  <si>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</si>
  <si>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</si>
  <si>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</si>
  <si>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</si>
  <si>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</si>
  <si>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</si>
  <si>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</si>
  <si>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</si>
  <si>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</si>
  <si>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</si>
  <si>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</si>
  <si>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</si>
  <si>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</si>
  <si>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</si>
  <si>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</si>
  <si>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</si>
  <si>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</si>
  <si>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</si>
  <si>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</si>
  <si>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</si>
  <si>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</si>
  <si>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</si>
  <si>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</si>
  <si>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</si>
  <si>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</si>
  <si>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</si>
  <si>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</si>
  <si>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</si>
  <si>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</si>
  <si>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</si>
  <si>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</si>
  <si>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</si>
  <si>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</si>
  <si>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</si>
  <si>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</si>
  <si>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</si>
  <si>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</si>
  <si>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</si>
  <si>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</si>
  <si>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</si>
  <si>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</si>
  <si>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</si>
  <si>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</si>
  <si>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</si>
  <si>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</si>
  <si>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</si>
  <si>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</si>
  <si>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</si>
  <si>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</si>
  <si>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</si>
  <si>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</si>
  <si>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</si>
  <si>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</si>
  <si>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</si>
  <si>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</si>
  <si>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</si>
  <si>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</si>
  <si>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</si>
  <si>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</si>
  <si>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</si>
  <si>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</si>
  <si>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</si>
  <si>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</si>
  <si>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</si>
  <si>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</si>
  <si>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</si>
  <si>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</si>
  <si>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</si>
  <si>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</si>
  <si>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</si>
  <si>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</si>
  <si>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</si>
  <si>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</si>
  <si>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</si>
  <si>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</si>
  <si>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</si>
  <si>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</si>
  <si>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</si>
  <si>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</si>
  <si>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</si>
  <si>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</si>
  <si>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</si>
  <si>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</si>
  <si>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</si>
  <si>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</si>
  <si>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</si>
  <si>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</si>
  <si>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</si>
  <si>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</si>
  <si>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</si>
  <si>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</si>
  <si>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</si>
  <si>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</si>
  <si>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</si>
  <si>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</si>
  <si>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</si>
  <si>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</si>
  <si>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</si>
  <si>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</si>
  <si>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</si>
  <si>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</si>
  <si>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</si>
  <si>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</si>
  <si>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</si>
  <si>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</si>
  <si>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</si>
  <si>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</si>
  <si>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</si>
  <si>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</si>
  <si>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</si>
  <si>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</si>
  <si>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</si>
  <si>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</si>
  <si>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</si>
  <si>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</si>
  <si>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</si>
  <si>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</si>
  <si>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</si>
  <si>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</si>
  <si>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</si>
  <si>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</si>
  <si>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</si>
  <si>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</si>
  <si>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</si>
  <si>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</si>
  <si>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</si>
  <si>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</si>
  <si>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</si>
  <si>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</si>
  <si>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</si>
  <si>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</si>
  <si>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</si>
  <si>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</si>
  <si>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</si>
  <si>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</si>
  <si>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</si>
  <si>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</si>
  <si>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</si>
  <si>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</si>
  <si>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</si>
  <si>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</si>
  <si>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</si>
  <si>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</si>
  <si>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</si>
  <si>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</si>
  <si>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</si>
  <si>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</si>
  <si>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</si>
  <si>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</si>
  <si>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</si>
  <si>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</si>
  <si>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</si>
  <si>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</si>
  <si>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</si>
  <si>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</si>
  <si>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</si>
  <si>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</si>
  <si>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</si>
  <si>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</si>
  <si>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</si>
  <si>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</si>
  <si>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</si>
  <si>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</si>
  <si>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</si>
  <si>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</si>
  <si>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</si>
  <si>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</si>
  <si>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</si>
  <si>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</si>
  <si>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</si>
  <si>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</si>
  <si>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</si>
  <si>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</si>
  <si>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</si>
  <si>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</si>
  <si>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</si>
  <si>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</si>
  <si>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</si>
  <si>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</si>
  <si>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</si>
  <si>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</si>
  <si>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</si>
  <si>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</si>
  <si>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</si>
  <si>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</si>
  <si>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</si>
  <si>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</si>
  <si>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</si>
  <si>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</si>
  <si>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</si>
  <si>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</si>
  <si>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</si>
  <si>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</si>
  <si>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</si>
  <si>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</si>
  <si>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</si>
  <si>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</si>
  <si>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</si>
  <si>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</si>
  <si>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</si>
  <si>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</si>
  <si>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</si>
  <si>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</si>
  <si>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</si>
  <si>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</si>
  <si>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</si>
  <si>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</si>
  <si>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</si>
  <si>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</si>
  <si>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</si>
  <si>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</si>
  <si>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</si>
  <si>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</si>
  <si>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</si>
  <si>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</si>
  <si>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</si>
  <si>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</si>
  <si>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</si>
  <si>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</si>
  <si>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</si>
  <si>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</si>
  <si>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</si>
  <si>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</si>
  <si>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</si>
  <si>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</si>
  <si>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</si>
  <si>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</si>
  <si>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</si>
  <si>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</si>
  <si>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</si>
  <si>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</si>
  <si>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</si>
  <si>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</si>
  <si>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</si>
  <si>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</si>
  <si>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</si>
  <si>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</si>
  <si>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</si>
  <si>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</si>
  <si>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</si>
  <si>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</si>
  <si>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</si>
  <si>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</si>
  <si>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</si>
  <si>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</si>
  <si>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</si>
  <si>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</si>
  <si>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</si>
  <si>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</si>
  <si>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</si>
  <si>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</si>
  <si>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</si>
  <si>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</si>
  <si>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</si>
  <si>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</si>
  <si>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</si>
  <si>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</si>
  <si>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</si>
  <si>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</si>
  <si>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</si>
  <si>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</si>
  <si>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</si>
  <si>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</si>
  <si>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</si>
  <si>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</si>
  <si>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</si>
  <si>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</si>
  <si>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</si>
  <si>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</si>
  <si>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</si>
  <si>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</si>
  <si>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</si>
  <si>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</si>
  <si>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</si>
  <si>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</si>
  <si>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</si>
  <si>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</si>
  <si>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</si>
  <si>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</si>
  <si>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</si>
  <si>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</si>
  <si>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</si>
  <si>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</si>
  <si>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</si>
  <si>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</si>
  <si>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</si>
  <si>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</si>
  <si>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</si>
  <si>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</si>
  <si>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</si>
  <si>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</si>
  <si>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</si>
  <si>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</si>
  <si>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</si>
  <si>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</si>
  <si>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</si>
  <si>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</si>
  <si>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</si>
  <si>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</si>
  <si>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</si>
  <si>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</si>
  <si>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</si>
  <si>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</si>
  <si>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</si>
  <si>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</si>
  <si>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</si>
  <si>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</si>
  <si>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</si>
  <si>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</si>
  <si>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</si>
  <si>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</si>
  <si>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</si>
  <si>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</si>
  <si>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</si>
  <si>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</si>
  <si>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</si>
  <si>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</si>
  <si>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</si>
  <si>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</si>
  <si>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</si>
  <si>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</si>
  <si>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</si>
  <si>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</si>
  <si>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</si>
  <si>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</si>
  <si>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</si>
  <si>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</si>
  <si>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</si>
  <si>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</si>
  <si>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</si>
  <si>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</si>
  <si>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</si>
  <si>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</si>
  <si>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</si>
  <si>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</si>
  <si>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</si>
  <si>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</si>
  <si>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</si>
  <si>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</si>
  <si>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</si>
  <si>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</si>
  <si>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</si>
  <si>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</si>
  <si>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</si>
  <si>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</si>
  <si>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</si>
  <si>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</si>
  <si>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</si>
  <si>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</si>
  <si>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</si>
  <si>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</si>
  <si>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</si>
  <si>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</si>
  <si>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</si>
  <si>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</si>
  <si>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</si>
  <si>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</si>
  <si>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</si>
  <si>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</si>
  <si>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</si>
  <si>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</si>
  <si>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</si>
  <si>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</si>
  <si>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</si>
  <si>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</si>
  <si>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</si>
  <si>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</si>
  <si>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</si>
  <si>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</si>
  <si>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</si>
  <si>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</si>
  <si>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</si>
  <si>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</si>
  <si>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</si>
  <si>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</si>
  <si>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</si>
  <si>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</si>
  <si>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</si>
  <si>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</si>
  <si>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</si>
  <si>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</si>
  <si>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</si>
  <si>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</si>
  <si>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</si>
  <si>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</si>
  <si>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</si>
  <si>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</si>
  <si>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</si>
  <si>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</si>
  <si>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</si>
  <si>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</si>
  <si>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</si>
  <si>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</si>
  <si>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</si>
  <si>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</si>
  <si>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</si>
  <si>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</si>
  <si>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</si>
  <si>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</si>
  <si>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</si>
  <si>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</si>
  <si>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</si>
  <si>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</si>
  <si>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</si>
  <si>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</si>
  <si>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</si>
  <si>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</si>
  <si>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</si>
  <si>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</si>
  <si>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</si>
  <si>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</si>
  <si>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</si>
  <si>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</si>
  <si>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</si>
  <si>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</si>
  <si>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</si>
  <si>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</si>
  <si>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</si>
  <si>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</si>
  <si>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</si>
  <si>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</si>
  <si>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</si>
  <si>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</si>
  <si>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</si>
  <si>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</si>
  <si>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</si>
  <si>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</si>
  <si>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</si>
  <si>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</si>
  <si>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</si>
  <si>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</si>
  <si>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</si>
  <si>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</si>
  <si>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</si>
  <si>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</si>
  <si>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</si>
  <si>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</si>
  <si>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</si>
  <si>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</si>
  <si>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</si>
  <si>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</si>
  <si>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</si>
  <si>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</si>
  <si>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</si>
  <si>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</si>
  <si>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</si>
  <si>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</si>
  <si>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</si>
  <si>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</si>
  <si>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</si>
  <si>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</si>
  <si>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</si>
  <si>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</si>
  <si>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</si>
  <si>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</si>
  <si>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</si>
  <si>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</si>
  <si>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</si>
  <si>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</si>
  <si>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</si>
  <si>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</si>
  <si>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</si>
  <si>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</si>
  <si>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</si>
  <si>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</si>
  <si>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</si>
  <si>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</si>
  <si>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</si>
  <si>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</si>
  <si>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</si>
  <si>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</si>
  <si>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</si>
  <si>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</si>
  <si>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</si>
  <si>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</si>
  <si>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</si>
  <si>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</si>
  <si>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</si>
  <si>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</si>
  <si>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</si>
  <si>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</si>
  <si>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</si>
  <si>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</si>
  <si>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</si>
  <si>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</si>
  <si>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</si>
  <si>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</si>
  <si>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</si>
  <si>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</si>
  <si>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</si>
  <si>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</si>
  <si>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</si>
  <si>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</si>
  <si>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</si>
  <si>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</si>
  <si>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</si>
  <si>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</si>
  <si>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</si>
  <si>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</si>
  <si>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</si>
  <si>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</si>
  <si>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</si>
  <si>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</si>
  <si>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</si>
  <si>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</si>
  <si>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</si>
  <si>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</si>
  <si>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</si>
  <si>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</si>
  <si>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</si>
  <si>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</si>
  <si>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</si>
  <si>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</si>
  <si>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</si>
  <si>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</si>
  <si>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</si>
  <si>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</si>
  <si>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</si>
  <si>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</si>
  <si>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</si>
  <si>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</si>
  <si>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</si>
  <si>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</si>
  <si>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</si>
  <si>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</si>
  <si>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</si>
  <si>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</si>
  <si>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</si>
  <si>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</si>
  <si>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</si>
  <si>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</si>
  <si>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</si>
  <si>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</si>
  <si>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</si>
  <si>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</si>
  <si>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</si>
  <si>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</si>
  <si>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</si>
  <si>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</si>
  <si>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</si>
  <si>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</si>
  <si>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</si>
  <si>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</si>
  <si>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</si>
  <si>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</si>
  <si>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</si>
  <si>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</si>
  <si>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</si>
  <si>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</si>
  <si>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</si>
  <si>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</si>
  <si>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</si>
  <si>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</si>
  <si>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</si>
  <si>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</si>
  <si>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</si>
  <si>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</si>
  <si>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</si>
  <si>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</si>
  <si>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</si>
  <si>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</si>
  <si>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</si>
  <si>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</si>
  <si>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</si>
  <si>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</si>
  <si>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</si>
  <si>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</si>
  <si>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</si>
  <si>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</si>
  <si>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</si>
  <si>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</si>
  <si>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</si>
  <si>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</si>
  <si>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</si>
  <si>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</si>
  <si>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</si>
  <si>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</si>
  <si>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</si>
  <si>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</si>
  <si>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</si>
  <si>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</si>
  <si>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</si>
  <si>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</si>
  <si>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</si>
  <si>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</si>
  <si>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</si>
  <si>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</si>
  <si>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</si>
  <si>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</si>
  <si>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</si>
  <si>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</si>
  <si>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</si>
  <si>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</si>
  <si>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</si>
  <si>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</si>
  <si>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</si>
  <si>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</si>
  <si>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</si>
  <si>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</si>
  <si>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</si>
  <si>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</si>
  <si>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</si>
  <si>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</si>
  <si>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</si>
  <si>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</si>
  <si>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</si>
  <si>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</si>
  <si>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</si>
  <si>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</si>
  <si>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</si>
  <si>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</si>
  <si>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</si>
  <si>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</si>
  <si>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</si>
  <si>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</si>
  <si>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</si>
  <si>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</si>
  <si>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</si>
  <si>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</si>
  <si>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</si>
  <si>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</si>
  <si>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</si>
  <si>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</si>
  <si>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</si>
  <si>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</si>
  <si>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</si>
  <si>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</si>
  <si>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</si>
  <si>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</si>
  <si>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</si>
  <si>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</si>
  <si>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</si>
  <si>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</si>
  <si>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</si>
  <si>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</si>
  <si>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</si>
  <si>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</si>
  <si>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</si>
  <si>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</si>
  <si>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</si>
  <si>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</si>
  <si>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</si>
  <si>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</si>
  <si>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</si>
  <si>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</si>
  <si>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</si>
  <si>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</si>
  <si>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</si>
  <si>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</si>
  <si>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</si>
  <si>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</si>
  <si>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</si>
  <si>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</si>
  <si>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</si>
  <si>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</si>
  <si>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</si>
  <si>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</si>
  <si>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</si>
  <si>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</si>
  <si>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</si>
  <si>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</si>
  <si>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</si>
  <si>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</si>
  <si>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</si>
  <si>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</si>
  <si>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</si>
  <si>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</si>
  <si>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</si>
  <si>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</si>
  <si>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</si>
  <si>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</si>
  <si>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</si>
  <si>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</si>
  <si>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</si>
  <si>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</si>
  <si>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</si>
  <si>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</si>
  <si>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</si>
  <si>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</si>
  <si>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</si>
  <si>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</si>
  <si>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</si>
  <si>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</si>
  <si>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</si>
  <si>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</si>
  <si>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</si>
  <si>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</si>
  <si>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</si>
  <si>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</si>
  <si>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</si>
  <si>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</si>
  <si>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</si>
  <si>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</si>
  <si>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</si>
  <si>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</si>
  <si>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</si>
  <si>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</si>
  <si>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</si>
  <si>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</si>
  <si>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</si>
  <si>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</si>
  <si>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</si>
  <si>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</si>
  <si>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</si>
  <si>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</si>
  <si>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</si>
  <si>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</si>
  <si>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</si>
  <si>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</si>
  <si>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</si>
  <si>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</si>
  <si>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</si>
  <si>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</si>
  <si>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</si>
  <si>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</si>
  <si>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</si>
  <si>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</si>
  <si>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</si>
  <si>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</si>
  <si>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</si>
  <si>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</si>
  <si>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</si>
  <si>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</si>
  <si>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</si>
  <si>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</si>
  <si>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</si>
  <si>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</si>
  <si>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</si>
  <si>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</si>
  <si>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</si>
  <si>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</si>
  <si>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</si>
  <si>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</si>
  <si>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</si>
  <si>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</si>
  <si>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</si>
  <si>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</si>
  <si>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</si>
  <si>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</si>
  <si>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</si>
  <si>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</si>
  <si>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</si>
  <si>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</si>
  <si>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</si>
  <si>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</si>
  <si>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</si>
  <si>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</si>
  <si>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</si>
  <si>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</si>
  <si>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</si>
  <si>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</si>
  <si>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</si>
  <si>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</si>
  <si>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</si>
  <si>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</si>
  <si>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</si>
  <si>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</si>
  <si>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</si>
  <si>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</si>
  <si>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</si>
  <si>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</si>
  <si>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</si>
  <si>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</si>
  <si>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</si>
  <si>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</si>
  <si>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</si>
  <si>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</si>
  <si>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</si>
  <si>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</si>
  <si>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</si>
  <si>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</si>
  <si>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</si>
  <si>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</si>
  <si>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</si>
  <si>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</si>
  <si>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</si>
  <si>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</si>
  <si>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</si>
  <si>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</si>
  <si>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</si>
  <si>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</si>
  <si>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</si>
  <si>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</si>
  <si>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</si>
  <si>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</si>
  <si>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</si>
  <si>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</si>
  <si>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</si>
  <si>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</si>
  <si>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</si>
  <si>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</si>
  <si>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</si>
  <si>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</si>
  <si>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</si>
  <si>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</si>
  <si>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</si>
  <si>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</si>
  <si>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</si>
  <si>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</si>
  <si>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</si>
  <si>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</si>
  <si>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</si>
  <si>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</si>
  <si>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</si>
  <si>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</si>
  <si>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</si>
  <si>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</si>
  <si>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</si>
  <si>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</si>
  <si>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</si>
  <si>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</si>
  <si>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</si>
  <si>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</si>
  <si>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</si>
  <si>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</si>
  <si>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</si>
  <si>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</si>
  <si>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</si>
  <si>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</si>
  <si>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</si>
  <si>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</si>
  <si>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</si>
  <si>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</si>
  <si>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</si>
  <si>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</si>
  <si>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</si>
  <si>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</si>
  <si>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</si>
  <si>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</si>
  <si>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</si>
  <si>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</si>
  <si>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</si>
  <si>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</si>
  <si>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</si>
  <si>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</si>
  <si>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</si>
  <si>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</si>
  <si>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</si>
  <si>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</si>
  <si>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</si>
  <si>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</si>
  <si>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</si>
  <si>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</si>
  <si>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</si>
  <si>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</si>
  <si>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</si>
  <si>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</si>
  <si>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</si>
  <si>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</si>
  <si>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</si>
  <si>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</si>
  <si>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</si>
  <si>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</si>
  <si>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</si>
  <si>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</si>
  <si>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</si>
  <si>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</si>
  <si>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</si>
  <si>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</si>
  <si>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</si>
  <si>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</si>
  <si>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</si>
  <si>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</si>
  <si>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</si>
  <si>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</si>
  <si>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</si>
  <si>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</si>
  <si>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</si>
  <si>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</si>
  <si>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</si>
  <si>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</si>
  <si>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</si>
  <si>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</si>
  <si>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</si>
  <si>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</si>
  <si>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</si>
  <si>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</si>
  <si>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</si>
  <si>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</si>
  <si>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</si>
  <si>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</si>
  <si>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</si>
  <si>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</si>
  <si>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</si>
  <si>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</si>
  <si>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</si>
  <si>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</si>
  <si>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</si>
  <si>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</si>
  <si>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</si>
  <si>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</si>
  <si>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</si>
  <si>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</si>
  <si>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</si>
  <si>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</si>
  <si>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</si>
  <si>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</si>
  <si>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</si>
  <si>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</si>
  <si>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</si>
  <si>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</si>
  <si>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</si>
  <si>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</si>
  <si>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</si>
  <si>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</si>
  <si>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</si>
  <si>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</si>
  <si>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</si>
  <si>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</si>
  <si>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</si>
  <si>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</si>
  <si>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</si>
  <si>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</si>
  <si>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</si>
  <si>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</si>
  <si>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</si>
  <si>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</si>
  <si>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</si>
  <si>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</si>
  <si>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</si>
  <si>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</si>
  <si>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</si>
  <si>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</si>
  <si>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</si>
  <si>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</si>
  <si>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</si>
  <si>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</si>
  <si>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</si>
  <si>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</si>
  <si>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</si>
  <si>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</si>
  <si>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</si>
  <si>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</si>
  <si>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</si>
  <si>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</si>
  <si>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</si>
  <si>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</si>
  <si>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</si>
  <si>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</si>
  <si>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</si>
  <si>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</si>
  <si>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</si>
  <si>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</si>
  <si>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</si>
  <si>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</si>
  <si>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</si>
  <si>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</si>
  <si>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</si>
  <si>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</si>
  <si>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</si>
  <si>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</si>
  <si>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</si>
  <si>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</si>
  <si>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</si>
  <si>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</si>
  <si>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</si>
  <si>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</si>
  <si>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</si>
  <si>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</si>
  <si>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</si>
  <si>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</si>
  <si>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</si>
  <si>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</si>
  <si>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</si>
  <si>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</si>
  <si>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</si>
  <si>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</si>
  <si>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</si>
  <si>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</si>
  <si>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</si>
  <si>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</si>
  <si>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</si>
  <si>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</si>
  <si>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</si>
  <si>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</si>
  <si>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</si>
  <si>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</si>
  <si>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</si>
  <si>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</si>
  <si>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</si>
  <si>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</si>
  <si>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</si>
  <si>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</si>
  <si>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</si>
  <si>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</si>
  <si>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</si>
  <si>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</si>
  <si>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</si>
  <si>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</si>
  <si>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</si>
  <si>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</si>
  <si>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</si>
  <si>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</si>
  <si>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</si>
  <si>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</si>
  <si>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</si>
  <si>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</si>
  <si>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</si>
  <si>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</si>
  <si>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</si>
  <si>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</si>
  <si>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</si>
  <si>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</si>
  <si>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</si>
  <si>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</si>
  <si>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</si>
  <si>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</si>
  <si>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</si>
  <si>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</si>
  <si>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</si>
  <si>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</si>
  <si>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</si>
  <si>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</si>
  <si>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</si>
  <si>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</si>
  <si>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</si>
  <si>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</si>
  <si>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</si>
  <si>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</si>
  <si>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</si>
  <si>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</si>
  <si>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</si>
  <si>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</si>
  <si>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</si>
  <si>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</si>
  <si>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</si>
  <si>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</si>
  <si>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</si>
  <si>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</si>
  <si>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</si>
  <si>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</si>
  <si>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</si>
  <si>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</si>
  <si>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</si>
  <si>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</si>
  <si>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</si>
  <si>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</si>
  <si>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</si>
  <si>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</si>
  <si>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</si>
  <si>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</si>
  <si>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</si>
  <si>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</si>
  <si>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</si>
  <si>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</si>
  <si>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</si>
  <si>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</si>
  <si>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</si>
  <si>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</si>
  <si>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</si>
  <si>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</si>
  <si>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</si>
  <si>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</si>
  <si>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</si>
  <si>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</si>
  <si>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</si>
  <si>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</si>
  <si>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</si>
  <si>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</si>
  <si>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</si>
  <si>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</si>
  <si>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</si>
  <si>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</si>
  <si>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</si>
  <si>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</si>
  <si>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</si>
  <si>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</si>
  <si>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</si>
  <si>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</si>
  <si>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</si>
  <si>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</si>
  <si>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</si>
  <si>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</si>
  <si>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</si>
  <si>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</si>
  <si>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</si>
  <si>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</si>
  <si>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</si>
  <si>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</si>
  <si>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</si>
  <si>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</si>
  <si>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</si>
  <si>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</si>
  <si>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</si>
  <si>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</si>
  <si>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</si>
  <si>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</si>
  <si>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</si>
  <si>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</si>
  <si>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</si>
  <si>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</si>
  <si>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</si>
  <si>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</si>
  <si>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</si>
  <si>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</si>
  <si>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</si>
  <si>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</si>
  <si>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</si>
  <si>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</si>
  <si>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</si>
  <si>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</si>
  <si>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</si>
  <si>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</si>
  <si>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</si>
  <si>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</si>
  <si>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</si>
  <si>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</si>
  <si>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</si>
  <si>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</si>
  <si>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</si>
  <si>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</si>
  <si>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</si>
  <si>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</si>
  <si>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</si>
  <si>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</si>
  <si>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</si>
  <si>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</si>
  <si>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</si>
  <si>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</si>
  <si>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</si>
  <si>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</si>
  <si>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</si>
  <si>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</si>
  <si>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</si>
  <si>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</si>
  <si>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</si>
  <si>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</si>
  <si>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</si>
  <si>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</si>
  <si>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</si>
  <si>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</si>
  <si>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</si>
  <si>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</si>
  <si>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</si>
  <si>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</si>
  <si>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</si>
  <si>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</si>
  <si>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</si>
  <si>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</si>
  <si>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</si>
  <si>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</si>
  <si>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</si>
  <si>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</si>
  <si>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</si>
  <si>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</si>
  <si>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</si>
  <si>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</si>
  <si>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</si>
  <si>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</si>
  <si>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</si>
  <si>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</si>
  <si>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</si>
  <si>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</si>
  <si>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</si>
  <si>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</si>
  <si>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</si>
  <si>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</si>
  <si>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</si>
  <si>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</si>
  <si>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</si>
  <si>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</si>
  <si>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</si>
  <si>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</si>
  <si>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</si>
  <si>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</si>
  <si>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</si>
  <si>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</si>
  <si>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</si>
  <si>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</si>
  <si>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</si>
  <si>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</si>
  <si>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</si>
  <si>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</si>
  <si>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</si>
  <si>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</si>
  <si>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</si>
  <si>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</si>
  <si>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</si>
  <si>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</si>
  <si>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</si>
  <si>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</si>
  <si>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</si>
  <si>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</si>
  <si>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</si>
  <si>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</si>
  <si>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</si>
  <si>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</si>
  <si>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</si>
  <si>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</si>
  <si>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</si>
  <si>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</si>
  <si>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</si>
  <si>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</si>
  <si>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</si>
  <si>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</si>
  <si>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</si>
  <si>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</si>
  <si>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</si>
  <si>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</si>
  <si>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</si>
  <si>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</si>
  <si>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</si>
  <si>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</si>
  <si>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</si>
  <si>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</si>
  <si>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</si>
  <si>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</si>
  <si>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</si>
  <si>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</si>
  <si>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</si>
  <si>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</si>
  <si>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</si>
  <si>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</si>
  <si>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</si>
  <si>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</si>
  <si>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</si>
  <si>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</si>
  <si>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</si>
  <si>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</si>
  <si>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</si>
  <si>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</si>
  <si>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</si>
  <si>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</si>
  <si>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</si>
  <si>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</si>
  <si>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</si>
  <si>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</si>
  <si>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</si>
  <si>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</si>
  <si>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</si>
  <si>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</si>
  <si>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</si>
  <si>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</si>
  <si>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</si>
  <si>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</si>
  <si>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</si>
  <si>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</si>
  <si>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</si>
  <si>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</si>
  <si>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</si>
  <si>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</si>
  <si>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</si>
  <si>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</si>
  <si>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</si>
  <si>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</si>
  <si>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</si>
  <si>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</si>
  <si>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</si>
  <si>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</si>
  <si>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</si>
  <si>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</si>
  <si>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</si>
  <si>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</si>
  <si>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</si>
  <si>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</si>
  <si>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</si>
  <si>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</si>
  <si>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</si>
  <si>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</si>
  <si>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</si>
  <si>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</si>
  <si>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</si>
  <si>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</si>
  <si>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</si>
  <si>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</si>
  <si>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</si>
  <si>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</si>
  <si>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</si>
  <si>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</si>
  <si>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</si>
  <si>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</si>
  <si>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</si>
  <si>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</si>
  <si>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</si>
  <si>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</si>
  <si>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</si>
  <si>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</si>
  <si>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</si>
  <si>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</si>
  <si>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</si>
  <si>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</si>
  <si>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</si>
  <si>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</si>
  <si>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</si>
  <si>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</si>
  <si>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</si>
  <si>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</si>
  <si>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</si>
  <si>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</si>
  <si>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</si>
  <si>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</si>
  <si>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</si>
  <si>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</si>
  <si>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</si>
  <si>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</si>
  <si>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</si>
  <si>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</si>
  <si>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</si>
  <si>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</si>
  <si>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</si>
  <si>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</si>
  <si>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</si>
  <si>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</si>
  <si>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</si>
  <si>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</si>
  <si>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</si>
  <si>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</si>
  <si>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</si>
  <si>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</si>
  <si>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</si>
  <si>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</si>
  <si>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</si>
  <si>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</si>
  <si>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</si>
  <si>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</si>
  <si>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</si>
  <si>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</si>
  <si>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</si>
  <si>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</si>
  <si>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</si>
  <si>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</si>
  <si>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</si>
  <si>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</si>
  <si>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</si>
  <si>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</si>
  <si>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</si>
  <si>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</si>
  <si>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</si>
  <si>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</si>
  <si>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</si>
  <si>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</si>
  <si>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</si>
  <si>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</si>
  <si>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</si>
  <si>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</si>
  <si>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</si>
  <si>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</si>
  <si>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</si>
  <si>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</si>
  <si>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</si>
  <si>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</si>
  <si>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</si>
  <si>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</si>
  <si>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</si>
  <si>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</si>
  <si>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</si>
  <si>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</si>
  <si>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</si>
  <si>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</si>
  <si>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</si>
  <si>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</si>
  <si>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</si>
  <si>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</si>
  <si>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</si>
  <si>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</si>
  <si>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</si>
  <si>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</si>
  <si>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</si>
  <si>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</si>
  <si>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</si>
  <si>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</si>
  <si>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</si>
  <si>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</si>
  <si>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</si>
  <si>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</si>
  <si>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</si>
  <si>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</si>
  <si>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</si>
  <si>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</si>
  <si>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</si>
  <si>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</si>
  <si>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</si>
  <si>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</si>
  <si>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</si>
  <si>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</si>
  <si>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</si>
  <si>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</si>
  <si>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</si>
  <si>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</si>
  <si>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</si>
  <si>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</si>
  <si>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</si>
  <si>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</si>
  <si>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</si>
  <si>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</si>
  <si>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</si>
  <si>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</si>
  <si>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</si>
  <si>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</si>
  <si>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</si>
  <si>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</si>
  <si>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</si>
  <si>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</si>
  <si>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</si>
  <si>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</si>
  <si>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</si>
  <si>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</si>
  <si>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</si>
  <si>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</si>
  <si>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</si>
  <si>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</si>
  <si>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</si>
  <si>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</si>
  <si>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</si>
  <si>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</si>
  <si>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</si>
  <si>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</si>
  <si>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</si>
  <si>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</si>
  <si>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</si>
  <si>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</si>
  <si>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</si>
  <si>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</si>
  <si>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</si>
  <si>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</si>
  <si>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</si>
  <si>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</si>
  <si>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</si>
  <si>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</si>
  <si>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</si>
  <si>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</si>
  <si>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</si>
  <si>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</si>
  <si>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</si>
  <si>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</si>
  <si>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</si>
  <si>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</si>
  <si>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</si>
  <si>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</si>
  <si>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</si>
  <si>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</si>
  <si>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</si>
  <si>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</si>
  <si>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</si>
  <si>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</si>
  <si>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</si>
  <si>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</si>
  <si>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</si>
  <si>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</si>
  <si>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</si>
  <si>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</si>
  <si>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</si>
  <si>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</si>
  <si>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</si>
  <si>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</si>
  <si>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</si>
  <si>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</si>
  <si>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</si>
  <si>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</si>
  <si>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</si>
  <si>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</si>
  <si>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</si>
  <si>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</si>
  <si>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</si>
  <si>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</si>
  <si>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</si>
  <si>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</si>
  <si>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</si>
  <si>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</si>
  <si>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</si>
  <si>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</si>
  <si>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</si>
  <si>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</si>
  <si>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</si>
  <si>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</si>
  <si>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</si>
  <si>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</si>
  <si>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</si>
  <si>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</si>
  <si>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</si>
  <si>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</si>
  <si>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</si>
  <si>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</si>
  <si>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</si>
  <si>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</si>
  <si>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</si>
  <si>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</si>
  <si>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</si>
  <si>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</si>
  <si>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</si>
  <si>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</si>
  <si>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</si>
  <si>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</si>
  <si>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</si>
  <si>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</si>
  <si>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</si>
  <si>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</si>
  <si>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</si>
  <si>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</si>
  <si>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</si>
  <si>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</si>
  <si>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</si>
  <si>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</si>
  <si>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</si>
  <si>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</si>
  <si>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</si>
  <si>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</si>
  <si>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</si>
  <si>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</si>
  <si>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</si>
  <si>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</si>
  <si>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</si>
  <si>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</si>
  <si>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</si>
  <si>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</si>
  <si>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</si>
  <si>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</si>
  <si>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</si>
  <si>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</si>
  <si>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</si>
  <si>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</si>
  <si>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</si>
  <si>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</si>
  <si>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</si>
  <si>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</si>
  <si>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</si>
  <si>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</si>
  <si>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</si>
  <si>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</si>
  <si>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</si>
  <si>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</si>
  <si>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</si>
  <si>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</si>
  <si>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</si>
  <si>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</si>
  <si>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</si>
  <si>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</si>
  <si>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</si>
  <si>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</si>
  <si>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</si>
  <si>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</si>
  <si>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</si>
  <si>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</si>
  <si>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</si>
  <si>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</si>
  <si>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</si>
  <si>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</si>
  <si>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</si>
  <si>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</si>
  <si>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</si>
  <si>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</si>
  <si>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</si>
  <si>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</si>
  <si>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</si>
  <si>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</si>
  <si>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</si>
  <si>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</si>
  <si>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</si>
  <si>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</si>
  <si>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</si>
  <si>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</si>
  <si>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</si>
  <si>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</si>
  <si>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</si>
  <si>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</si>
  <si>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</si>
  <si>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</si>
  <si>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</si>
  <si>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</si>
  <si>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</si>
  <si>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</si>
  <si>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</si>
  <si>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</si>
  <si>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</si>
  <si>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</si>
  <si>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</si>
  <si>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</si>
  <si>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</si>
  <si>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</si>
  <si>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</si>
  <si>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</si>
  <si>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</si>
  <si>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</si>
  <si>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</si>
  <si>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</si>
  <si>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</si>
  <si>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</si>
  <si>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</si>
  <si>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</si>
  <si>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</si>
  <si>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</si>
  <si>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</si>
  <si>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</si>
  <si>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</si>
  <si>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</si>
  <si>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</si>
  <si>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</si>
  <si>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</si>
  <si>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</si>
  <si>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</si>
  <si>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</si>
  <si>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</si>
  <si>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</si>
  <si>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</si>
  <si>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</si>
  <si>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</si>
  <si>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</si>
  <si>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</si>
  <si>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</si>
  <si>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</si>
  <si>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</si>
  <si>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</si>
  <si>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</si>
  <si>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</si>
  <si>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</si>
  <si>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</si>
  <si>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</si>
  <si>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</si>
  <si>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</si>
  <si>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</si>
  <si>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</si>
  <si>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</si>
  <si>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</si>
  <si>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</si>
  <si>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</si>
  <si>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</si>
  <si>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</si>
  <si>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</si>
  <si>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</si>
  <si>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</si>
  <si>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</si>
  <si>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</si>
  <si>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</si>
  <si>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</si>
  <si>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</si>
  <si>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</si>
  <si>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</si>
  <si>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</si>
  <si>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</si>
  <si>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</si>
  <si>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</si>
  <si>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</si>
  <si>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</si>
  <si>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</si>
  <si>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</si>
  <si>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</si>
  <si>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</si>
  <si>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</si>
  <si>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</si>
  <si>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</si>
  <si>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</si>
  <si>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</si>
  <si>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</si>
  <si>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</si>
  <si>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</si>
  <si>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</si>
  <si>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</si>
  <si>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</si>
  <si>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</si>
  <si>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</si>
  <si>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</si>
  <si>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</si>
  <si>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</si>
  <si>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</si>
  <si>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</si>
  <si>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</si>
  <si>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</si>
  <si>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</si>
  <si>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</si>
  <si>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</si>
  <si>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</si>
  <si>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</si>
  <si>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</si>
  <si>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</si>
  <si>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</si>
  <si>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</si>
  <si>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</si>
  <si>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</si>
  <si>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</si>
  <si>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</si>
  <si>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</si>
  <si>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</si>
  <si>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</si>
  <si>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</si>
  <si>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</si>
  <si>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</si>
  <si>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</si>
  <si>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</si>
  <si>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</si>
  <si>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</si>
  <si>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</si>
  <si>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</si>
  <si>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</si>
  <si>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</si>
  <si>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</si>
  <si>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</si>
  <si>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</si>
  <si>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</si>
  <si>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</si>
  <si>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</si>
  <si>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</si>
  <si>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</si>
  <si>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</si>
  <si>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</si>
  <si>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</si>
  <si>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</si>
  <si>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</si>
  <si>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</si>
  <si>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</si>
  <si>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</si>
  <si>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</si>
  <si>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</si>
  <si>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</si>
  <si>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</si>
  <si>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</si>
  <si>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</si>
  <si>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</si>
  <si>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</si>
  <si>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</si>
  <si>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</si>
  <si>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</si>
  <si>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</si>
  <si>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</si>
  <si>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</si>
  <si>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</si>
  <si>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</si>
  <si>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</si>
  <si>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</si>
  <si>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</si>
  <si>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</si>
  <si>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</si>
  <si>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</si>
  <si>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</si>
  <si>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</si>
  <si>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</si>
  <si>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</si>
  <si>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</si>
  <si>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</si>
  <si>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</si>
  <si>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</si>
  <si>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</si>
  <si>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</si>
  <si>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</si>
  <si>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</si>
  <si>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</si>
  <si>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</si>
  <si>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</si>
  <si>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</si>
  <si>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</si>
  <si>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</si>
  <si>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</si>
  <si>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</si>
  <si>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</si>
  <si>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</si>
  <si>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</si>
  <si>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</si>
  <si>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</si>
  <si>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</si>
  <si>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</si>
  <si>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</si>
  <si>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</si>
  <si>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</si>
  <si>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</si>
  <si>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</si>
  <si>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</si>
  <si>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</si>
  <si>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</si>
  <si>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</si>
  <si>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</si>
  <si>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</si>
  <si>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</si>
  <si>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</si>
  <si>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</si>
  <si>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</si>
  <si>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</si>
  <si>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</si>
  <si>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</si>
  <si>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</si>
  <si>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</si>
  <si>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</si>
  <si>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</si>
  <si>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</si>
  <si>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</si>
  <si>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</si>
  <si>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</si>
  <si>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</si>
  <si>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</si>
  <si>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</si>
  <si>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</si>
  <si>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</si>
  <si>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</si>
  <si>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</si>
  <si>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</si>
  <si>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</si>
  <si>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</si>
  <si>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</si>
  <si>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</si>
  <si>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</si>
  <si>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</si>
  <si>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</si>
  <si>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</si>
  <si>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</si>
  <si>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</si>
  <si>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</si>
  <si>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</si>
  <si>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</si>
  <si>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</si>
  <si>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</si>
  <si>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</si>
  <si>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</si>
  <si>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</si>
  <si>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</si>
  <si>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</si>
  <si>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</si>
  <si>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</si>
  <si>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</si>
  <si>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</si>
  <si>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</si>
  <si>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</si>
  <si>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</si>
  <si>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</si>
  <si>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</si>
  <si>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</si>
  <si>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</si>
  <si>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</si>
  <si>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</si>
  <si>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</si>
  <si>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</si>
  <si>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</si>
  <si>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</si>
  <si>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</si>
  <si>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</si>
  <si>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</si>
  <si>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</si>
  <si>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</si>
  <si>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</si>
  <si>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</si>
  <si>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</si>
  <si>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</si>
  <si>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</si>
  <si>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</si>
  <si>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</si>
  <si>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</si>
  <si>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</si>
  <si>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</si>
  <si>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</si>
  <si>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</si>
  <si>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</si>
  <si>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</si>
  <si>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</si>
  <si>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</si>
  <si>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</si>
  <si>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</si>
  <si>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</si>
  <si>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</si>
  <si>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</si>
  <si>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</si>
  <si>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</si>
  <si>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</si>
  <si>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</si>
  <si>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</si>
  <si>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</si>
  <si>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</si>
  <si>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</si>
  <si>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</si>
  <si>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</si>
  <si>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</si>
  <si>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</si>
  <si>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</si>
  <si>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</si>
  <si>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</si>
  <si>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</si>
  <si>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</si>
  <si>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</si>
  <si>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</si>
  <si>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</si>
  <si>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</si>
  <si>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</si>
  <si>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</si>
  <si>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</si>
  <si>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</si>
  <si>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</si>
  <si>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</si>
  <si>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</si>
  <si>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</si>
  <si>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</si>
  <si>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</si>
  <si>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</si>
  <si>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</si>
  <si>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</si>
  <si>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</si>
  <si>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</si>
  <si>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</si>
  <si>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</si>
  <si>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</si>
  <si>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</si>
  <si>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</si>
  <si>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</si>
  <si>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</si>
  <si>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</si>
  <si>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</si>
  <si>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</si>
  <si>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</si>
  <si>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</si>
  <si>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</si>
  <si>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</si>
  <si>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</si>
  <si>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</si>
  <si>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</si>
  <si>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</si>
  <si>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</si>
  <si>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</si>
  <si>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</si>
  <si>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</si>
  <si>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</si>
  <si>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</si>
  <si>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</si>
  <si>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</si>
  <si>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</si>
  <si>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</si>
  <si>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</si>
  <si>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</si>
  <si>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</si>
  <si>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</si>
  <si>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</si>
  <si>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</si>
  <si>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</si>
  <si>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</si>
  <si>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</si>
  <si>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</si>
  <si>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</si>
  <si>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</si>
  <si>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</si>
  <si>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</si>
  <si>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</si>
  <si>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</si>
  <si>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</si>
  <si>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</si>
  <si>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</si>
  <si>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</si>
  <si>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</si>
  <si>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</si>
  <si>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</si>
  <si>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</si>
  <si>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</si>
  <si>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</si>
  <si>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</si>
  <si>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</si>
  <si>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</si>
  <si>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</si>
  <si>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</si>
  <si>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</si>
  <si>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</si>
  <si>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</si>
  <si>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</si>
  <si>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</si>
  <si>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</si>
  <si>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</si>
  <si>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</si>
  <si>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</si>
  <si>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</si>
  <si>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</si>
  <si>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</si>
  <si>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</si>
  <si>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</si>
  <si>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</si>
  <si>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</si>
  <si>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</si>
  <si>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</si>
  <si>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</si>
  <si>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</si>
  <si>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</si>
  <si>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</si>
  <si>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</si>
  <si>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</si>
  <si>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</si>
  <si>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</si>
  <si>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</si>
  <si>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</si>
  <si>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</si>
  <si>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</si>
  <si>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</si>
  <si>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</si>
  <si>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</si>
  <si>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</si>
  <si>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</si>
  <si>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</si>
  <si>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</si>
  <si>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</si>
  <si>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</si>
  <si>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</si>
  <si>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</si>
  <si>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</si>
  <si>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</si>
  <si>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</si>
  <si>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</si>
  <si>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</si>
  <si>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</si>
  <si>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</si>
  <si>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</si>
  <si>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</si>
  <si>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</si>
  <si>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</si>
  <si>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</si>
  <si>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</si>
  <si>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</si>
  <si>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</si>
  <si>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</si>
  <si>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</si>
  <si>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</si>
  <si>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</si>
  <si>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</si>
  <si>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</si>
  <si>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</si>
  <si>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</si>
  <si>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</si>
  <si>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</si>
  <si>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</si>
  <si>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</si>
  <si>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</si>
  <si>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</si>
  <si>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</si>
  <si>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</si>
  <si>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</si>
  <si>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</si>
  <si>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</si>
  <si>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</si>
  <si>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</si>
  <si>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</si>
  <si>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</si>
  <si>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</si>
  <si>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</si>
  <si>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</si>
  <si>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</si>
  <si>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</si>
  <si>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</si>
  <si>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</si>
  <si>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</si>
  <si>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</si>
  <si>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</si>
  <si>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</si>
  <si>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</si>
  <si>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</si>
  <si>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</si>
  <si>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</si>
  <si>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</si>
  <si>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</si>
  <si>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</si>
  <si>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</si>
  <si>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</si>
  <si>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</si>
  <si>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</si>
  <si>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</si>
  <si>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</si>
  <si>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</si>
  <si>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</si>
  <si>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</si>
  <si>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</si>
  <si>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</si>
  <si>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</si>
  <si>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</si>
  <si>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</si>
  <si>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</si>
  <si>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</si>
  <si>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</si>
  <si>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</si>
  <si>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</si>
  <si>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</si>
  <si>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</si>
  <si>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</si>
  <si>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</si>
  <si>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</si>
  <si>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</si>
  <si>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</si>
  <si>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</si>
  <si>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</si>
  <si>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</si>
  <si>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</si>
  <si>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</si>
  <si>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</si>
  <si>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</si>
  <si>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</si>
  <si>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</si>
  <si>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</si>
  <si>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</si>
  <si>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</si>
  <si>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</si>
  <si>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</si>
  <si>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</si>
  <si>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</si>
  <si>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</si>
  <si>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</si>
  <si>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</si>
  <si>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</si>
  <si>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</si>
  <si>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</si>
  <si>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</si>
  <si>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</si>
  <si>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</si>
  <si>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</si>
  <si>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</si>
  <si>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</si>
  <si>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</si>
  <si>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</si>
  <si>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</si>
  <si>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</si>
  <si>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</si>
  <si>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</si>
  <si>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</si>
  <si>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</si>
  <si>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</si>
  <si>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</si>
  <si>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</si>
  <si>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</si>
  <si>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</si>
  <si>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</si>
  <si>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</si>
  <si>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</si>
  <si>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</si>
  <si>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</si>
  <si>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</si>
  <si>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</si>
  <si>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</si>
  <si>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</si>
  <si>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</si>
  <si>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</si>
  <si>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</si>
  <si>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</si>
  <si>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</si>
  <si>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</si>
  <si>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</si>
  <si>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</si>
  <si>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</si>
  <si>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</si>
  <si>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</si>
  <si>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</si>
  <si>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</si>
  <si>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</si>
  <si>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</si>
  <si>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</si>
  <si>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</si>
  <si>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</si>
  <si>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</si>
  <si>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</si>
  <si>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</si>
  <si>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</si>
  <si>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</si>
  <si>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</si>
  <si>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</si>
  <si>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</si>
  <si>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</si>
  <si>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</si>
  <si>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</si>
  <si>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</si>
  <si>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</si>
  <si>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</si>
  <si>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</si>
  <si>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</si>
  <si>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</si>
  <si>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</si>
  <si>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</si>
  <si>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</si>
  <si>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</si>
  <si>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</si>
  <si>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</si>
  <si>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</si>
  <si>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</si>
  <si>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</si>
  <si>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</si>
  <si>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</si>
  <si>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</si>
  <si>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</si>
  <si>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</si>
  <si>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</si>
  <si>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</si>
  <si>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</si>
  <si>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</si>
  <si>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</si>
  <si>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</si>
  <si>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</si>
  <si>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</si>
  <si>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</si>
  <si>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</si>
  <si>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</si>
  <si>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</si>
  <si>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</si>
  <si>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</si>
  <si>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</si>
  <si>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</si>
  <si>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</si>
  <si>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</si>
  <si>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</si>
  <si>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</si>
  <si>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</si>
  <si>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</si>
  <si>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</si>
  <si>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</si>
  <si>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</si>
  <si>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</si>
  <si>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</si>
  <si>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</si>
  <si>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</si>
  <si>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</si>
  <si>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</si>
  <si>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</si>
  <si>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</si>
  <si>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</si>
  <si>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</si>
  <si>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</si>
  <si>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</si>
  <si>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</si>
  <si>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</si>
  <si>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</si>
  <si>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</si>
  <si>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</si>
  <si>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</si>
  <si>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</si>
  <si>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</si>
  <si>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</si>
  <si>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</si>
  <si>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</si>
  <si>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</si>
  <si>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</si>
  <si>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</si>
  <si>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</si>
  <si>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</si>
  <si>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</si>
  <si>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</si>
  <si>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</si>
  <si>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</si>
  <si>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</si>
  <si>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</si>
  <si>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</si>
  <si>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</si>
  <si>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</si>
  <si>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</si>
  <si>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</si>
  <si>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</si>
  <si>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</si>
  <si>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</si>
  <si>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</si>
  <si>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</si>
  <si>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</si>
  <si>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</si>
  <si>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</si>
  <si>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</si>
  <si>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</si>
  <si>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</si>
  <si>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</si>
  <si>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</si>
  <si>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</si>
  <si>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</si>
  <si>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</si>
  <si>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</si>
  <si>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</si>
  <si>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</si>
  <si>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</si>
  <si>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</si>
  <si>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</si>
  <si>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</si>
  <si>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</si>
  <si>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</si>
  <si>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</si>
  <si>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</si>
  <si>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</si>
  <si>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</si>
  <si>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</si>
  <si>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</si>
  <si>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</si>
  <si>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</si>
  <si>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</si>
  <si>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</si>
  <si>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</si>
  <si>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</si>
  <si>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</si>
  <si>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</si>
  <si>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</si>
  <si>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</si>
  <si>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</si>
  <si>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</si>
  <si>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</si>
  <si>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</si>
  <si>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</si>
  <si>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</si>
  <si>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</si>
  <si>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</si>
  <si>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</si>
  <si>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</si>
  <si>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</si>
  <si>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</si>
  <si>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</si>
  <si>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</si>
  <si>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</si>
  <si>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</si>
  <si>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</si>
  <si>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</si>
  <si>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</si>
  <si>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</si>
  <si>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</si>
  <si>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</si>
  <si>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</si>
  <si>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</si>
  <si>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</si>
  <si>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</si>
  <si>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</si>
  <si>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</si>
  <si>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</si>
  <si>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</si>
  <si>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</si>
  <si>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</si>
  <si>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</si>
  <si>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</si>
  <si>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</si>
  <si>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</si>
  <si>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</si>
  <si>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</si>
  <si>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</si>
  <si>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</si>
  <si>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</si>
  <si>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</si>
  <si>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</si>
  <si>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</si>
  <si>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</si>
  <si>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</si>
  <si>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</si>
  <si>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</si>
  <si>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</si>
  <si>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</si>
  <si>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</si>
  <si>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</si>
  <si>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</si>
  <si>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</si>
  <si>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</si>
  <si>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</si>
  <si>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</si>
  <si>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</si>
  <si>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</si>
  <si>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</si>
  <si>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</si>
  <si>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</si>
  <si>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</si>
  <si>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</si>
  <si>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</si>
  <si>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</si>
  <si>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</si>
  <si>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</si>
  <si>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</si>
  <si>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</si>
  <si>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</si>
  <si>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</si>
  <si>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</si>
  <si>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</si>
  <si>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</si>
  <si>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</si>
  <si>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</si>
  <si>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</si>
  <si>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</si>
  <si>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</si>
  <si>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</si>
  <si>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</si>
  <si>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</si>
  <si>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</si>
  <si>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</si>
  <si>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</si>
  <si>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</si>
  <si>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</si>
  <si>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</si>
  <si>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</si>
  <si>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</si>
  <si>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</si>
  <si>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</si>
  <si>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</si>
  <si>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</si>
  <si>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</si>
  <si>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</si>
  <si>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</si>
  <si>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</si>
  <si>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</si>
  <si>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</si>
  <si>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</si>
  <si>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</si>
  <si>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</si>
  <si>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</si>
  <si>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</si>
  <si>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</si>
  <si>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</si>
  <si>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</si>
  <si>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</si>
  <si>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</si>
  <si>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</si>
  <si>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</si>
  <si>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</si>
  <si>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</si>
  <si>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</si>
  <si>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</si>
  <si>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</si>
  <si>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</si>
  <si>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</si>
  <si>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</si>
  <si>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</si>
  <si>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</si>
  <si>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</si>
  <si>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</si>
  <si>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</si>
  <si>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</si>
  <si>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</si>
  <si>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</si>
  <si>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</si>
  <si>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</si>
  <si>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</si>
  <si>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</si>
  <si>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</si>
  <si>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</si>
  <si>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</si>
  <si>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</si>
  <si>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</si>
  <si>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</si>
  <si>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</si>
  <si>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</si>
  <si>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</si>
  <si>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</si>
  <si>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</si>
  <si>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</si>
  <si>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</si>
  <si>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</si>
  <si>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</si>
  <si>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</si>
  <si>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</si>
  <si>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</si>
  <si>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</si>
  <si>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</si>
  <si>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</si>
  <si>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</si>
  <si>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</si>
  <si>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</si>
  <si>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</si>
  <si>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</si>
  <si>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</si>
  <si>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</si>
  <si>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</si>
  <si>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</si>
  <si>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</si>
  <si>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</si>
  <si>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</si>
  <si>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</si>
  <si>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</si>
  <si>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</si>
  <si>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</si>
  <si>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</si>
  <si>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</si>
  <si>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</si>
  <si>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</si>
  <si>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</si>
  <si>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</si>
  <si>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</si>
  <si>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</si>
  <si>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</si>
  <si>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</si>
  <si>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</si>
  <si>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</si>
  <si>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</si>
  <si>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</si>
  <si>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</si>
  <si>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</si>
  <si>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</si>
  <si>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</si>
  <si>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</si>
  <si>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</si>
  <si>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</si>
  <si>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</si>
  <si>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</si>
  <si>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</si>
  <si>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</si>
  <si>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</si>
  <si>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</si>
  <si>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</si>
  <si>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</si>
  <si>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</si>
  <si>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</si>
  <si>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</si>
  <si>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</si>
  <si>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</si>
  <si>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</si>
  <si>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</si>
  <si>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</si>
  <si>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</si>
  <si>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</si>
  <si>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</si>
  <si>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</si>
  <si>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</si>
  <si>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</si>
  <si>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</si>
  <si>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</si>
  <si>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</si>
  <si>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</si>
  <si>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</si>
  <si>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</si>
  <si>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</si>
  <si>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</si>
  <si>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</si>
  <si>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</si>
  <si>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</si>
  <si>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</si>
  <si>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</si>
  <si>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</si>
  <si>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</si>
  <si>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</si>
  <si>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</si>
  <si>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</si>
  <si>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</si>
  <si>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</si>
  <si>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</si>
  <si>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</si>
  <si>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</si>
  <si>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</si>
  <si>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</si>
  <si>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</si>
  <si>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</si>
  <si>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</si>
  <si>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</si>
  <si>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</si>
  <si>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</si>
  <si>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</si>
  <si>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</si>
  <si>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</si>
  <si>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</si>
  <si>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</si>
  <si>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</si>
  <si>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</si>
  <si>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</si>
  <si>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</si>
  <si>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</si>
  <si>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</si>
  <si>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</si>
  <si>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</si>
  <si>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</si>
  <si>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</si>
  <si>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</si>
  <si>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</si>
  <si>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</si>
  <si>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</si>
  <si>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</si>
  <si>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</si>
  <si>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</si>
  <si>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</si>
  <si>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</si>
  <si>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</si>
  <si>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</si>
  <si>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</si>
  <si>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</si>
  <si>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</si>
  <si>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</si>
  <si>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</si>
  <si>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</si>
  <si>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</si>
  <si>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</si>
  <si>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</si>
  <si>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</si>
  <si>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</si>
  <si>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</si>
  <si>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</si>
  <si>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</si>
  <si>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</si>
  <si>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</si>
  <si>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</si>
  <si>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</si>
  <si>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</si>
  <si>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</si>
  <si>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</si>
  <si>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</si>
  <si>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</si>
  <si>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</si>
  <si>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</si>
  <si>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</si>
  <si>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</si>
  <si>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</si>
  <si>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</si>
  <si>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</si>
  <si>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</si>
  <si>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</si>
  <si>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</si>
  <si>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</si>
  <si>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</si>
  <si>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</si>
  <si>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</si>
  <si>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</si>
  <si>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</si>
  <si>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</si>
  <si>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</si>
  <si>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</si>
  <si>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</si>
  <si>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</si>
  <si>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</si>
  <si>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</si>
  <si>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</si>
  <si>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</si>
  <si>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</si>
  <si>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</si>
  <si>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</si>
  <si>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</si>
  <si>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</si>
  <si>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</si>
  <si>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</si>
  <si>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</si>
  <si>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</si>
  <si>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</si>
  <si>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</si>
  <si>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</si>
  <si>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</si>
  <si>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</si>
  <si>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</si>
  <si>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</si>
  <si>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</si>
  <si>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</si>
  <si>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</si>
  <si>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</si>
  <si>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</si>
  <si>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</si>
  <si>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</si>
  <si>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</si>
  <si>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</si>
  <si>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</si>
  <si>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</si>
  <si>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</si>
  <si>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</si>
  <si>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</si>
  <si>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</si>
  <si>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</si>
  <si>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</si>
  <si>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</si>
  <si>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</si>
  <si>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</si>
  <si>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</si>
  <si>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</si>
  <si>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</si>
  <si>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</si>
  <si>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</si>
  <si>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</si>
  <si>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</si>
  <si>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</si>
  <si>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</si>
  <si>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</si>
  <si>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</si>
  <si>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</si>
  <si>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</si>
  <si>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</si>
  <si>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</si>
  <si>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</si>
  <si>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</si>
  <si>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</si>
  <si>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</si>
  <si>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</si>
  <si>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</si>
  <si>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</si>
  <si>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</si>
  <si>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</si>
  <si>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</si>
  <si>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</si>
  <si>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</si>
  <si>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</si>
  <si>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</si>
  <si>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</si>
  <si>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</si>
  <si>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</si>
  <si>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</si>
  <si>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</si>
  <si>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</si>
  <si>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</si>
  <si>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</si>
  <si>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</si>
  <si>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</si>
  <si>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</si>
  <si>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</si>
  <si>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</si>
  <si>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</si>
  <si>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</si>
  <si>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</si>
  <si>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</si>
  <si>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</si>
  <si>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</si>
  <si>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</si>
  <si>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</si>
  <si>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</si>
  <si>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</si>
  <si>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</si>
  <si>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</si>
  <si>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</si>
  <si>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</si>
  <si>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</si>
  <si>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</si>
  <si>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</si>
  <si>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</si>
  <si>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</si>
  <si>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</si>
  <si>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</si>
  <si>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</si>
  <si>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</si>
  <si>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</si>
  <si>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</si>
  <si>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</si>
  <si>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</si>
  <si>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</si>
  <si>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</si>
  <si>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</si>
  <si>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</si>
  <si>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</si>
  <si>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</si>
  <si>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</si>
  <si>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</si>
  <si>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</si>
  <si>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</si>
  <si>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</si>
  <si>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</si>
  <si>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</si>
  <si>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</si>
  <si>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</si>
  <si>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</si>
  <si>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</si>
  <si>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</si>
  <si>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</si>
  <si>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</si>
  <si>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</si>
  <si>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</si>
  <si>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</si>
  <si>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</si>
  <si>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</si>
  <si>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</si>
  <si>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</si>
  <si>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</si>
  <si>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</si>
  <si>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</si>
  <si>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</si>
  <si>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</si>
  <si>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</si>
  <si>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</si>
  <si>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</si>
  <si>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</si>
  <si>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</si>
  <si>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</si>
  <si>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</si>
  <si>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</si>
  <si>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</si>
  <si>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</si>
  <si>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</si>
  <si>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</si>
  <si>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</si>
  <si>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</si>
  <si>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</si>
  <si>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</si>
  <si>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</si>
  <si>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</si>
  <si>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</si>
  <si>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</si>
  <si>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</si>
  <si>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</si>
  <si>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</si>
  <si>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</si>
  <si>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</si>
  <si>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</si>
  <si>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</si>
  <si>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</si>
  <si>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</si>
  <si>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</si>
  <si>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</si>
  <si>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</si>
  <si>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</si>
  <si>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</si>
  <si>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</si>
  <si>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</si>
  <si>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</si>
  <si>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</si>
  <si>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</si>
  <si>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</si>
  <si>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</si>
  <si>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</si>
  <si>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</si>
  <si>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</si>
  <si>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</si>
  <si>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</si>
  <si>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</si>
  <si>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</si>
  <si>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</si>
  <si>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</si>
  <si>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</si>
  <si>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</si>
  <si>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</si>
  <si>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</si>
  <si>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</si>
  <si>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</si>
  <si>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</si>
  <si>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</si>
  <si>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</si>
  <si>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</si>
  <si>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</si>
  <si>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</si>
  <si>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</si>
  <si>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</si>
  <si>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</si>
  <si>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</si>
  <si>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</si>
  <si>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</si>
  <si>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</si>
  <si>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</si>
  <si>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</si>
  <si>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</si>
  <si>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</si>
  <si>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</si>
  <si>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</si>
  <si>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</si>
  <si>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</si>
  <si>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</si>
  <si>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</si>
  <si>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</si>
  <si>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</si>
  <si>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</si>
  <si>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</si>
  <si>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</si>
  <si>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</si>
  <si>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</si>
  <si>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</si>
  <si>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</si>
  <si>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</si>
  <si>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</si>
  <si>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</si>
  <si>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</si>
  <si>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</si>
  <si>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</si>
  <si>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</si>
  <si>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</si>
  <si>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</si>
  <si>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</si>
  <si>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</si>
  <si>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</si>
  <si>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</si>
  <si>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</si>
  <si>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</si>
  <si>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</si>
  <si>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</si>
  <si>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</si>
  <si>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</si>
  <si>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</si>
  <si>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</si>
  <si>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</si>
  <si>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</si>
  <si>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</si>
  <si>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</si>
  <si>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</si>
  <si>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</si>
  <si>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</si>
  <si>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</si>
  <si>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</si>
  <si>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</si>
  <si>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</si>
  <si>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</si>
  <si>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</si>
  <si>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</si>
  <si>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</si>
  <si>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</si>
  <si>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</si>
  <si>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</si>
  <si>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</si>
  <si>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</si>
  <si>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</si>
  <si>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</si>
  <si>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</si>
  <si>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</si>
  <si>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</si>
  <si>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</si>
  <si>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</si>
  <si>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</si>
  <si>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</si>
  <si>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</si>
  <si>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</si>
  <si>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</si>
  <si>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</si>
  <si>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</si>
  <si>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</si>
  <si>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</si>
  <si>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</si>
  <si>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</si>
  <si>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</si>
  <si>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</si>
  <si>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</si>
  <si>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</si>
  <si>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</si>
  <si>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</si>
  <si>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</si>
  <si>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</si>
  <si>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</si>
  <si>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</si>
  <si>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</si>
  <si>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</si>
  <si>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</si>
  <si>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</si>
  <si>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</si>
  <si>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</si>
  <si>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</si>
  <si>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</si>
  <si>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</si>
  <si>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</si>
  <si>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</si>
  <si>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</si>
  <si>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</si>
  <si>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</si>
  <si>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</si>
  <si>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</si>
  <si>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</si>
  <si>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</si>
  <si>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</si>
  <si>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</si>
  <si>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</si>
  <si>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</si>
  <si>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</si>
  <si>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</si>
  <si>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</si>
  <si>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</si>
  <si>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</si>
  <si>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</si>
  <si>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</si>
  <si>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</si>
  <si>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</si>
  <si>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</si>
  <si>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</si>
  <si>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</si>
  <si>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</si>
  <si>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</si>
  <si>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</si>
  <si>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</si>
  <si>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</si>
  <si>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</si>
  <si>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</si>
  <si>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</si>
  <si>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</si>
  <si>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</si>
  <si>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</si>
  <si>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</si>
  <si>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</si>
  <si>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</si>
  <si>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</si>
  <si>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</si>
  <si>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</si>
  <si>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</si>
  <si>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</si>
  <si>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</si>
  <si>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</si>
  <si>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</si>
  <si>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</si>
  <si>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</si>
  <si>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</si>
  <si>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</si>
  <si>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</si>
  <si>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</si>
  <si>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</si>
  <si>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</si>
  <si>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</si>
  <si>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</si>
  <si>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</si>
  <si>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</si>
  <si>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</si>
  <si>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</si>
  <si>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</si>
  <si>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</si>
  <si>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</si>
  <si>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</si>
  <si>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</si>
  <si>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</si>
  <si>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</si>
  <si>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</si>
  <si>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</si>
  <si>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</si>
  <si>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</si>
  <si>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</si>
  <si>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</si>
  <si>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</si>
  <si>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</si>
  <si>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</si>
  <si>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</si>
  <si>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</si>
  <si>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</si>
  <si>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</si>
  <si>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</si>
  <si>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</si>
  <si>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</si>
  <si>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</si>
  <si>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</si>
  <si>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</si>
  <si>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</si>
  <si>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</si>
  <si>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</si>
  <si>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</si>
  <si>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</si>
  <si>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</si>
  <si>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</si>
  <si>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</si>
  <si>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</si>
  <si>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</si>
  <si>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</si>
  <si>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</si>
  <si>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</si>
  <si>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</si>
  <si>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</si>
  <si>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</si>
  <si>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</si>
  <si>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</si>
  <si>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</si>
  <si>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</si>
  <si>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</si>
  <si>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</si>
  <si>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</si>
  <si>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</si>
  <si>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</si>
  <si>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</si>
  <si>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</si>
  <si>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</si>
  <si>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</si>
  <si>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</si>
  <si>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</si>
  <si>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</si>
  <si>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</si>
  <si>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</si>
  <si>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</si>
  <si>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</si>
  <si>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</si>
  <si>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</si>
  <si>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</si>
  <si>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</si>
  <si>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</si>
  <si>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</si>
  <si>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</si>
  <si>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</si>
  <si>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</si>
  <si>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</si>
  <si>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</si>
  <si>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</si>
  <si>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</si>
  <si>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</si>
  <si>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</si>
  <si>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</si>
  <si>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</si>
  <si>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</si>
  <si>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</si>
  <si>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</si>
  <si>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</si>
  <si>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</si>
  <si>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</si>
  <si>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</si>
  <si>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</si>
  <si>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</si>
  <si>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</si>
  <si>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</si>
  <si>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</si>
  <si>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</si>
  <si>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</si>
  <si>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</si>
  <si>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</si>
  <si>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</si>
  <si>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</si>
  <si>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</si>
  <si>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</si>
  <si>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</si>
  <si>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</si>
  <si>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</si>
  <si>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</si>
  <si>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</si>
  <si>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</si>
  <si>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</si>
  <si>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</si>
  <si>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</si>
  <si>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</si>
  <si>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</si>
  <si>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</si>
  <si>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</si>
  <si>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</si>
  <si>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</si>
  <si>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</si>
  <si>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</si>
  <si>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</si>
  <si>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</si>
  <si>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</si>
  <si>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</si>
  <si>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</si>
  <si>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</si>
  <si>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</si>
  <si>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</si>
  <si>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</si>
  <si>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</si>
  <si>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</si>
  <si>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</si>
  <si>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</si>
  <si>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</si>
  <si>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</si>
  <si>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</si>
  <si>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</si>
  <si>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</si>
  <si>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</si>
  <si>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</si>
  <si>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</si>
  <si>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</si>
  <si>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</si>
  <si>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</si>
  <si>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</si>
  <si>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</si>
  <si>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</si>
  <si>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</si>
  <si>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</si>
  <si>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</si>
  <si>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</si>
  <si>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</si>
  <si>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</si>
  <si>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</si>
  <si>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</si>
  <si>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</si>
  <si>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</si>
  <si>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</si>
  <si>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</si>
  <si>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</si>
  <si>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</si>
  <si>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</si>
  <si>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</si>
  <si>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</si>
  <si>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</si>
  <si>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</si>
  <si>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</si>
  <si>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</si>
  <si>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</si>
  <si>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</si>
  <si>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</si>
  <si>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</si>
  <si>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</si>
  <si>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</si>
  <si>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</si>
  <si>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</si>
  <si>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</si>
  <si>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</si>
  <si>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</si>
  <si>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</si>
  <si>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</si>
  <si>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</si>
  <si>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</si>
  <si>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</si>
  <si>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</si>
  <si>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</si>
  <si>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</si>
  <si>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</si>
  <si>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</si>
  <si>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</si>
  <si>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</si>
  <si>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</si>
  <si>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</si>
  <si>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</si>
  <si>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</si>
  <si>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</si>
  <si>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</si>
  <si>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</si>
  <si>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</si>
  <si>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</si>
  <si>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</si>
  <si>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</si>
  <si>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</si>
  <si>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</si>
  <si>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</si>
  <si>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</si>
  <si>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</si>
  <si>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</si>
  <si>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</si>
  <si>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</si>
  <si>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</si>
  <si>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</si>
  <si>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</si>
  <si>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</si>
  <si>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</si>
  <si>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</si>
  <si>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</si>
  <si>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</si>
  <si>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</si>
  <si>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</si>
  <si>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</si>
  <si>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</si>
  <si>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</si>
  <si>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</si>
  <si>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</si>
  <si>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</si>
  <si>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</si>
  <si>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</si>
  <si>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</si>
  <si>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</si>
  <si>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</si>
  <si>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</si>
  <si>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</si>
  <si>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</si>
  <si>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</si>
  <si>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</si>
  <si>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</si>
  <si>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</si>
  <si>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</si>
  <si>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</si>
  <si>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</si>
  <si>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</si>
  <si>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</si>
  <si>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</si>
  <si>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</si>
  <si>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</si>
  <si>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</si>
  <si>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</si>
  <si>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</si>
  <si>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</si>
  <si>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</si>
  <si>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</si>
  <si>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</si>
  <si>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</si>
  <si>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</si>
  <si>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</si>
  <si>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</si>
  <si>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</si>
  <si>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</si>
  <si>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</si>
  <si>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</si>
  <si>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</si>
  <si>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</si>
  <si>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</si>
  <si>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</si>
  <si>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</si>
  <si>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</si>
  <si>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</si>
  <si>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</si>
  <si>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</si>
  <si>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</si>
  <si>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</si>
  <si>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</si>
  <si>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</si>
  <si>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</si>
  <si>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</si>
  <si>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</si>
  <si>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</si>
  <si>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</si>
  <si>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</si>
  <si>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</si>
  <si>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</si>
  <si>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</si>
  <si>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</si>
  <si>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</si>
  <si>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</si>
  <si>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</si>
  <si>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</si>
  <si>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</si>
  <si>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</si>
  <si>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</si>
  <si>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</si>
  <si>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</si>
  <si>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</si>
  <si>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</si>
  <si>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</si>
  <si>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</si>
  <si>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</si>
  <si>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</si>
  <si>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</si>
  <si>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</si>
  <si>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</si>
  <si>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</si>
  <si>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</si>
  <si>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</si>
  <si>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</si>
  <si>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</si>
  <si>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</si>
  <si>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</si>
  <si>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</si>
  <si>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</si>
  <si>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</si>
  <si>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</si>
  <si>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</si>
  <si>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</si>
  <si>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</si>
  <si>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</si>
  <si>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</si>
  <si>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</si>
  <si>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</si>
  <si>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</si>
  <si>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</si>
  <si>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</si>
  <si>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</si>
  <si>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</si>
  <si>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</si>
  <si>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</si>
  <si>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</si>
  <si>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</si>
  <si>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</si>
  <si>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</si>
  <si>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</si>
  <si>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</si>
  <si>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</si>
  <si>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</si>
  <si>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</si>
  <si>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</si>
  <si>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</si>
  <si>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</si>
  <si>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</si>
  <si>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</si>
  <si>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</si>
  <si>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</si>
  <si>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</si>
  <si>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</si>
  <si>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</si>
  <si>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</si>
  <si>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</si>
  <si>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</si>
  <si>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</si>
  <si>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</si>
  <si>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</si>
  <si>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</si>
  <si>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</si>
  <si>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</si>
  <si>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</si>
  <si>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</si>
  <si>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</si>
  <si>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</si>
  <si>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</si>
  <si>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</si>
  <si>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</si>
  <si>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</si>
  <si>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</si>
  <si>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</si>
  <si>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</si>
  <si>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</si>
  <si>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</si>
  <si>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</si>
  <si>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</si>
  <si>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</si>
  <si>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</si>
  <si>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</si>
  <si>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</si>
  <si>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</si>
  <si>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</si>
  <si>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</si>
  <si>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</si>
  <si>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</si>
  <si>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</si>
  <si>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</si>
  <si>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</si>
  <si>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</si>
  <si>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</si>
  <si>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</si>
  <si>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</si>
  <si>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</si>
  <si>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</si>
  <si>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</si>
  <si>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</si>
  <si>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</si>
  <si>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</si>
  <si>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</si>
  <si>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</si>
  <si>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</si>
  <si>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</si>
  <si>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</si>
  <si>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</si>
  <si>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</si>
  <si>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</si>
  <si>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</si>
  <si>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</si>
  <si>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</si>
  <si>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</si>
  <si>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</si>
  <si>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</si>
  <si>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</si>
  <si>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</si>
  <si>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</si>
  <si>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</si>
  <si>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</si>
  <si>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</si>
  <si>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</si>
  <si>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</si>
  <si>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</si>
  <si>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</si>
  <si>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</si>
  <si>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</si>
  <si>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</si>
  <si>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</si>
  <si>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</si>
  <si>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</si>
  <si>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</si>
  <si>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</si>
  <si>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</si>
  <si>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</si>
  <si>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</si>
  <si>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</si>
  <si>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</si>
  <si>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</si>
  <si>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</si>
  <si>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</si>
  <si>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</si>
  <si>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</si>
  <si>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</si>
  <si>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</si>
  <si>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</si>
  <si>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</si>
  <si>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</si>
  <si>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</si>
  <si>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</si>
  <si>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</si>
  <si>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</si>
  <si>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</si>
  <si>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</si>
  <si>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</si>
  <si>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</si>
  <si>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</si>
  <si>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</si>
  <si>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</si>
  <si>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</si>
  <si>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</si>
  <si>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</si>
  <si>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</si>
  <si>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</si>
  <si>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</si>
  <si>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</si>
  <si>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</si>
  <si>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</si>
  <si>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</si>
  <si>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</si>
  <si>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</si>
  <si>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</si>
  <si>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</si>
  <si>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</si>
  <si>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</si>
  <si>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</si>
  <si>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</si>
  <si>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</si>
  <si>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</si>
  <si>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</si>
  <si>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</si>
  <si>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</si>
  <si>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</si>
  <si>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</si>
  <si>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</si>
  <si>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</si>
  <si>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</si>
  <si>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</si>
  <si>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</si>
  <si>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</si>
  <si>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</si>
  <si>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</si>
  <si>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</si>
  <si>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</si>
  <si>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</si>
  <si>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</si>
  <si>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</si>
  <si>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</si>
  <si>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</si>
  <si>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</si>
  <si>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</si>
  <si>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</si>
  <si>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</si>
  <si>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</si>
  <si>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</si>
  <si>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</si>
  <si>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</si>
  <si>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</si>
  <si>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</si>
  <si>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</si>
  <si>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</si>
  <si>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</si>
  <si>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</si>
  <si>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</si>
  <si>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</si>
  <si>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</si>
  <si>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</si>
  <si>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</si>
  <si>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</si>
  <si>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</si>
  <si>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</si>
  <si>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</si>
  <si>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</si>
  <si>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</si>
  <si>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</si>
  <si>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</si>
  <si>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</si>
  <si>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</si>
  <si>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</si>
  <si>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</si>
  <si>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</si>
  <si>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</si>
  <si>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</si>
  <si>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</si>
  <si>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</si>
  <si>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</si>
  <si>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</si>
  <si>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</si>
  <si>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</si>
  <si>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</si>
  <si>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</si>
  <si>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</si>
  <si>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</si>
  <si>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</si>
  <si>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</si>
  <si>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</si>
  <si>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</si>
  <si>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</si>
  <si>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</si>
  <si>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</si>
  <si>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</si>
  <si>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</si>
  <si>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</si>
  <si>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</si>
  <si>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</si>
  <si>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</si>
  <si>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</si>
  <si>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</si>
  <si>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</si>
  <si>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</si>
  <si>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</si>
  <si>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</si>
  <si>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</si>
  <si>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</si>
  <si>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</si>
  <si>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</si>
  <si>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</si>
  <si>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</si>
  <si>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</si>
  <si>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</si>
  <si>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</si>
  <si>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</si>
  <si>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</si>
  <si>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</si>
  <si>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</si>
  <si>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</si>
  <si>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</si>
  <si>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</si>
  <si>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</si>
  <si>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</si>
  <si>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</si>
  <si>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</si>
  <si>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</si>
  <si>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</si>
  <si>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</si>
  <si>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</si>
  <si>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</si>
  <si>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</si>
  <si>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</si>
  <si>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</si>
  <si>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</si>
  <si>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</si>
  <si>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</si>
  <si>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</si>
  <si>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</si>
  <si>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</si>
  <si>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</si>
  <si>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</si>
  <si>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</si>
  <si>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</si>
  <si>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</si>
  <si>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</si>
  <si>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</si>
  <si>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</si>
  <si>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</si>
  <si>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</si>
  <si>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</si>
  <si>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</si>
  <si>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</si>
  <si>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</si>
  <si>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</si>
  <si>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</si>
  <si>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</si>
  <si>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</si>
  <si>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</si>
  <si>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</si>
  <si>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</si>
  <si>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</si>
  <si>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</si>
  <si>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</si>
  <si>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</si>
  <si>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</si>
  <si>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</si>
  <si>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</si>
  <si>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</si>
  <si>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</si>
  <si>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</si>
  <si>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</si>
  <si>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</si>
  <si>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</si>
  <si>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</si>
  <si>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</si>
  <si>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</si>
  <si>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</si>
  <si>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</si>
  <si>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</si>
  <si>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</si>
  <si>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</si>
  <si>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</si>
  <si>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</si>
  <si>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</si>
  <si>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</si>
  <si>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</si>
  <si>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</si>
  <si>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</si>
  <si>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</si>
  <si>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</si>
  <si>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</si>
  <si>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</si>
  <si>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</si>
  <si>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</si>
  <si>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</si>
  <si>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</si>
  <si>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</si>
  <si>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</si>
  <si>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</si>
  <si>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</si>
  <si>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</si>
  <si>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</si>
  <si>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</si>
  <si>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</si>
  <si>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</si>
  <si>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</si>
  <si>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</si>
  <si>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</si>
  <si>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</si>
  <si>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</si>
  <si>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</si>
  <si>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</si>
  <si>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</si>
  <si>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</si>
  <si>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</si>
  <si>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</si>
  <si>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</si>
  <si>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</si>
  <si>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</si>
  <si>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</si>
  <si>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</si>
  <si>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</si>
  <si>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</si>
  <si>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</si>
  <si>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</si>
  <si>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</si>
  <si>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</si>
  <si>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</si>
  <si>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</si>
  <si>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</si>
  <si>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</si>
  <si>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</si>
  <si>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</si>
  <si>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</si>
  <si>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</si>
  <si>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</si>
  <si>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</si>
  <si>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</si>
  <si>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</si>
  <si>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</si>
  <si>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</si>
  <si>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</si>
  <si>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</si>
  <si>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</si>
  <si>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</si>
  <si>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</si>
  <si>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</si>
  <si>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</si>
  <si>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</si>
  <si>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</si>
  <si>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</si>
  <si>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</si>
  <si>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</si>
  <si>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</si>
  <si>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</si>
  <si>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</si>
  <si>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</si>
  <si>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</si>
  <si>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</si>
  <si>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</si>
  <si>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</si>
  <si>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</si>
  <si>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</si>
  <si>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</si>
  <si>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</si>
  <si>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</si>
  <si>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</si>
  <si>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</si>
  <si>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</si>
  <si>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</si>
  <si>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</si>
  <si>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</si>
  <si>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</si>
  <si>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</si>
  <si>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</si>
  <si>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</si>
  <si>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</si>
  <si>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</si>
  <si>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</si>
  <si>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</si>
  <si>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</si>
  <si>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</si>
  <si>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</si>
  <si>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</si>
  <si>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</si>
  <si>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</si>
  <si>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</si>
  <si>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</si>
  <si>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</si>
  <si>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</si>
  <si>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</si>
  <si>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</si>
  <si>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</si>
  <si>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</si>
  <si>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</si>
  <si>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</si>
  <si>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</si>
  <si>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</si>
  <si>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</si>
  <si>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</si>
  <si>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</si>
  <si>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</si>
  <si>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</si>
  <si>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</si>
  <si>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</si>
  <si>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</si>
  <si>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</si>
  <si>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</si>
  <si>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</si>
  <si>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</si>
  <si>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</si>
  <si>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</si>
  <si>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</si>
  <si>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</si>
  <si>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</si>
  <si>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</si>
  <si>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</si>
  <si>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</si>
  <si>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</si>
  <si>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</si>
  <si>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</si>
  <si>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</si>
  <si>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</si>
  <si>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</si>
  <si>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</si>
  <si>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</si>
  <si>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</si>
  <si>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</si>
  <si>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</si>
  <si>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</si>
  <si>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</si>
  <si>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</si>
  <si>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</si>
  <si>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</si>
  <si>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</si>
  <si>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</si>
  <si>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</si>
  <si>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</si>
  <si>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</si>
  <si>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</si>
  <si>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</si>
  <si>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</si>
  <si>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</si>
  <si>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</si>
  <si>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</si>
  <si>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</si>
  <si>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</si>
  <si>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</si>
  <si>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</si>
  <si>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</si>
  <si>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</si>
  <si>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</si>
  <si>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</si>
  <si>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</si>
  <si>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</si>
  <si>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</si>
  <si>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</si>
  <si>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</si>
  <si>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</si>
  <si>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</si>
  <si>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</si>
  <si>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</si>
  <si>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</si>
  <si>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</si>
  <si>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</si>
  <si>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</si>
  <si>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</si>
  <si>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</si>
  <si>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</si>
  <si>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</si>
  <si>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</si>
  <si>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</si>
  <si>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</si>
  <si>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</si>
  <si>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</si>
  <si>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</si>
  <si>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</si>
  <si>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</si>
  <si>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</si>
  <si>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</si>
  <si>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</si>
  <si>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</si>
  <si>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</si>
  <si>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</si>
  <si>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</si>
  <si>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</si>
  <si>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</si>
  <si>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</si>
  <si>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</si>
  <si>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</si>
  <si>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</si>
  <si>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</si>
  <si>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</si>
  <si>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</si>
  <si>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</si>
  <si>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</si>
  <si>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</si>
  <si>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</si>
  <si>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</si>
  <si>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</si>
  <si>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</si>
  <si>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</si>
  <si>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</si>
  <si>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</si>
  <si>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</si>
  <si>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</si>
  <si>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</si>
  <si>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</si>
  <si>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</si>
  <si>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</si>
  <si>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</si>
  <si>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</si>
  <si>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</si>
  <si>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</si>
  <si>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</si>
  <si>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</si>
  <si>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</si>
  <si>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</si>
  <si>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</si>
  <si>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</si>
  <si>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</si>
  <si>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</si>
  <si>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</si>
  <si>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</si>
  <si>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</si>
  <si>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</si>
  <si>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</si>
  <si>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</si>
  <si>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</si>
  <si>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</si>
  <si>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</si>
  <si>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</si>
  <si>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</si>
  <si>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</si>
  <si>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</si>
  <si>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</si>
  <si>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</si>
  <si>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</si>
  <si>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</si>
  <si>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</si>
  <si>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</si>
  <si>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</si>
  <si>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</si>
  <si>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</si>
  <si>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</si>
  <si>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</si>
  <si>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</si>
  <si>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</si>
  <si>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</si>
  <si>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</si>
  <si>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</si>
  <si>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</si>
  <si>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</si>
  <si>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</si>
  <si>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</si>
  <si>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</si>
  <si>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</si>
  <si>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</si>
  <si>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</si>
  <si>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</si>
  <si>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</si>
  <si>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</si>
  <si>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</si>
  <si>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</si>
  <si>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</si>
  <si>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</si>
  <si>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</si>
  <si>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</si>
  <si>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</si>
  <si>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</si>
  <si>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</si>
  <si>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</si>
  <si>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</si>
  <si>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</si>
  <si>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</si>
  <si>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</si>
  <si>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</si>
  <si>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</si>
  <si>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</si>
  <si>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</si>
  <si>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</si>
  <si>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</si>
  <si>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</si>
  <si>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</si>
  <si>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</si>
  <si>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</si>
  <si>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</si>
  <si>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</si>
  <si>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</si>
  <si>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</si>
  <si>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</si>
  <si>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</si>
  <si>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</si>
  <si>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</si>
  <si>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</si>
  <si>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</si>
  <si>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</si>
  <si>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</si>
  <si>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</si>
  <si>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</si>
  <si>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</si>
  <si>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</si>
  <si>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</si>
  <si>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</si>
  <si>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</si>
  <si>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</si>
  <si>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</si>
  <si>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</si>
  <si>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</si>
  <si>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</si>
  <si>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</si>
  <si>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</si>
  <si>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</si>
  <si>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</si>
  <si>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</si>
  <si>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</si>
  <si>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</si>
  <si>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</si>
  <si>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</si>
  <si>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</si>
  <si>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</si>
  <si>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</si>
  <si>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</si>
  <si>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</si>
  <si>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</si>
  <si>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</si>
  <si>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</si>
  <si>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</si>
  <si>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</si>
  <si>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</si>
  <si>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</si>
  <si>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</si>
  <si>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</si>
  <si>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</si>
  <si>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</si>
  <si>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</si>
  <si>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</si>
  <si>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</si>
  <si>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</si>
  <si>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</si>
  <si>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</si>
  <si>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</si>
  <si>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</si>
  <si>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</si>
  <si>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</si>
  <si>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</si>
  <si>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</si>
  <si>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</si>
  <si>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</si>
  <si>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</si>
  <si>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</si>
  <si>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</si>
  <si>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</si>
  <si>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</si>
  <si>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</si>
  <si>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</si>
  <si>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</si>
  <si>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</si>
  <si>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</si>
  <si>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</si>
  <si>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</si>
  <si>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</si>
  <si>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</si>
  <si>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</si>
  <si>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</si>
  <si>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</si>
  <si>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</si>
  <si>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</si>
  <si>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</si>
  <si>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</si>
  <si>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</si>
  <si>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</si>
  <si>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</si>
  <si>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</si>
  <si>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</si>
  <si>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</si>
  <si>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</si>
  <si>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</si>
  <si>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</si>
  <si>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</si>
  <si>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</si>
  <si>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</si>
  <si>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</si>
  <si>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</si>
  <si>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</si>
  <si>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</si>
  <si>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</si>
  <si>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</si>
  <si>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</si>
  <si>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</si>
  <si>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</si>
  <si>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</si>
  <si>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</si>
  <si>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</si>
  <si>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</si>
  <si>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</si>
  <si>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</si>
  <si>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</si>
  <si>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</si>
  <si>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</si>
  <si>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</si>
  <si>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</si>
  <si>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</si>
  <si>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</si>
  <si>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</si>
  <si>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</si>
  <si>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</si>
  <si>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</si>
  <si>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</si>
  <si>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</si>
  <si>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</si>
  <si>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</si>
  <si>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</si>
  <si>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</si>
  <si>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</si>
  <si>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</si>
  <si>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</si>
  <si>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</si>
  <si>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</si>
  <si>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</si>
  <si>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</si>
  <si>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</si>
  <si>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</si>
  <si>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</si>
  <si>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</si>
  <si>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</si>
  <si>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</si>
  <si>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</si>
  <si>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</si>
  <si>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</si>
  <si>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</si>
  <si>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</si>
  <si>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</si>
  <si>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</si>
  <si>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</si>
  <si>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</si>
  <si>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</si>
  <si>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</si>
  <si>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</si>
  <si>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</si>
  <si>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</si>
  <si>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</si>
  <si>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</si>
  <si>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</si>
  <si>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</si>
  <si>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</si>
  <si>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</si>
  <si>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</si>
  <si>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</si>
  <si>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</si>
  <si>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</si>
  <si>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</si>
  <si>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</si>
  <si>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</si>
  <si>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</si>
  <si>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</si>
  <si>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</si>
  <si>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</si>
  <si>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</si>
  <si>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</si>
  <si>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</si>
  <si>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</si>
  <si>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</si>
  <si>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</si>
  <si>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</si>
  <si>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</si>
  <si>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</si>
  <si>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</si>
  <si>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</si>
  <si>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</si>
  <si>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</si>
  <si>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</si>
  <si>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</si>
  <si>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</si>
  <si>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</si>
  <si>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</si>
  <si>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</si>
  <si>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</si>
  <si>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</si>
  <si>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</si>
  <si>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</si>
  <si>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</si>
  <si>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</si>
  <si>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</si>
  <si>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</si>
  <si>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</si>
  <si>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</si>
  <si>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</si>
  <si>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</si>
  <si>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</si>
  <si>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</si>
  <si>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</si>
  <si>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</si>
  <si>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</si>
  <si>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</si>
  <si>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</si>
  <si>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</si>
  <si>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</si>
  <si>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</si>
  <si>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</si>
  <si>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</si>
  <si>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</si>
  <si>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</si>
  <si>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</si>
  <si>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</si>
  <si>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</si>
  <si>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</si>
  <si>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</si>
  <si>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</si>
  <si>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</si>
  <si>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</si>
  <si>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</si>
  <si>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</si>
  <si>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</si>
  <si>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</si>
  <si>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</si>
  <si>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</si>
  <si>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</si>
  <si>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</si>
  <si>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</si>
  <si>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</si>
  <si>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</si>
  <si>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</si>
  <si>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</si>
  <si>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</si>
  <si>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</si>
  <si>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</si>
  <si>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</si>
  <si>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</si>
  <si>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</si>
  <si>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</si>
  <si>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</si>
  <si>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</si>
  <si>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</si>
  <si>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</si>
  <si>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</si>
  <si>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</si>
  <si>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</si>
  <si>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</si>
  <si>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</si>
  <si>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</si>
  <si>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</si>
  <si>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</si>
  <si>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</si>
  <si>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</si>
  <si>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</si>
  <si>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</si>
  <si>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</si>
  <si>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</si>
  <si>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</si>
  <si>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</si>
  <si>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</si>
  <si>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</si>
  <si>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</si>
  <si>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</si>
  <si>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</si>
  <si>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</si>
  <si>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</si>
  <si>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</si>
  <si>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</si>
  <si>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</si>
  <si>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</si>
  <si>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</si>
  <si>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</si>
  <si>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</si>
  <si>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</si>
  <si>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</si>
  <si>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</si>
  <si>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</si>
  <si>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</si>
  <si>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</si>
  <si>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</si>
  <si>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</si>
  <si>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</si>
  <si>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</si>
  <si>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</si>
  <si>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</si>
  <si>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</si>
  <si>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</si>
  <si>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</si>
  <si>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</si>
  <si>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</si>
  <si>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</si>
  <si>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</si>
  <si>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</si>
  <si>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</si>
  <si>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</si>
  <si>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</si>
  <si>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</si>
  <si>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</si>
  <si>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</si>
  <si>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</si>
  <si>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</si>
  <si>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</si>
  <si>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</si>
  <si>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</si>
  <si>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</si>
  <si>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</si>
  <si>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</si>
  <si>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</si>
  <si>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</si>
  <si>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</si>
  <si>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</si>
  <si>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</si>
  <si>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</si>
  <si>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</si>
  <si>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</si>
  <si>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</si>
  <si>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</si>
  <si>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</si>
  <si>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</si>
  <si>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</si>
  <si>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</si>
  <si>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</si>
  <si>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</si>
  <si>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</si>
  <si>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</si>
  <si>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</si>
  <si>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</si>
  <si>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</si>
  <si>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</si>
  <si>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</si>
  <si>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</si>
  <si>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</si>
  <si>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</si>
  <si>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</si>
  <si>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</si>
  <si>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</si>
  <si>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</si>
  <si>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</si>
  <si>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</si>
  <si>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</si>
  <si>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</si>
  <si>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</si>
  <si>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</si>
  <si>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</si>
  <si>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</si>
  <si>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</si>
  <si>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</si>
  <si>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</si>
  <si>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</si>
  <si>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</si>
  <si>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</si>
  <si>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</si>
  <si>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</si>
  <si>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</si>
  <si>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</si>
  <si>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</si>
  <si>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</si>
  <si>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</si>
  <si>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</si>
  <si>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</si>
  <si>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</si>
  <si>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</si>
  <si>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</si>
  <si>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</si>
  <si>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</si>
  <si>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</si>
  <si>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</si>
  <si>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</si>
  <si>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</si>
  <si>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</si>
  <si>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</si>
  <si>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</si>
  <si>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</si>
  <si>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</si>
  <si>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</si>
  <si>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</si>
  <si>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</si>
  <si>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</si>
  <si>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</si>
  <si>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</si>
  <si>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</si>
  <si>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</si>
  <si>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</si>
  <si>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</si>
  <si>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</si>
  <si>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</si>
  <si>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</si>
  <si>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</si>
  <si>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</si>
  <si>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</si>
  <si>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</si>
  <si>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</si>
  <si>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</si>
  <si>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</si>
  <si>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</si>
  <si>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</si>
  <si>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</si>
  <si>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</si>
  <si>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</si>
  <si>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</si>
  <si>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</si>
  <si>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</si>
  <si>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</si>
  <si>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</si>
  <si>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</si>
  <si>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</si>
  <si>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</si>
  <si>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</si>
  <si>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</si>
  <si>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</si>
  <si>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</si>
  <si>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</si>
  <si>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</si>
  <si>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</si>
  <si>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</si>
  <si>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</si>
  <si>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</si>
  <si>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</si>
  <si>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</si>
  <si>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</si>
  <si>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</si>
  <si>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</si>
  <si>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</si>
  <si>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</si>
  <si>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</si>
  <si>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</si>
  <si>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</si>
  <si>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</si>
  <si>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</si>
  <si>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</si>
  <si>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</si>
  <si>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</si>
  <si>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</si>
  <si>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</si>
  <si>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</si>
  <si>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</si>
  <si>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</si>
  <si>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</si>
  <si>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</si>
  <si>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</si>
  <si>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</si>
  <si>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</si>
  <si>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</si>
  <si>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</si>
  <si>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</si>
  <si>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</si>
  <si>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</si>
  <si>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</si>
  <si>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</si>
  <si>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</si>
  <si>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</si>
  <si>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</si>
  <si>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</si>
  <si>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</si>
  <si>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</si>
  <si>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</si>
  <si>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</si>
  <si>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</si>
  <si>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</si>
  <si>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</si>
  <si>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</si>
  <si>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</si>
  <si>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</si>
  <si>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</si>
  <si>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</si>
  <si>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</si>
  <si>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</si>
  <si>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</si>
  <si>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</si>
  <si>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</si>
  <si>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</si>
  <si>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</si>
  <si>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</si>
  <si>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</si>
  <si>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</si>
  <si>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</si>
  <si>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</si>
  <si>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</si>
  <si>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</si>
  <si>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</si>
  <si>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</si>
  <si>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</si>
  <si>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</si>
  <si>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</si>
  <si>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</si>
  <si>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</si>
  <si>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</si>
  <si>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</si>
  <si>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</si>
  <si>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</si>
  <si>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</si>
  <si>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</si>
  <si>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</si>
  <si>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</si>
  <si>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</si>
  <si>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</si>
  <si>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</si>
  <si>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</si>
  <si>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</si>
  <si>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</si>
  <si>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</si>
  <si>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</si>
  <si>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</si>
  <si>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</si>
  <si>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</si>
  <si>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</si>
  <si>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</si>
  <si>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</si>
  <si>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</si>
  <si>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</si>
  <si>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</si>
  <si>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</si>
  <si>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</si>
  <si>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</si>
  <si>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</si>
  <si>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</si>
  <si>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</si>
  <si>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</si>
  <si>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</si>
  <si>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</si>
  <si>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</si>
  <si>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</si>
  <si>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</si>
  <si>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</si>
  <si>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</si>
  <si>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</si>
  <si>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</si>
  <si>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</si>
  <si>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</si>
  <si>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</si>
  <si>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</si>
  <si>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</si>
  <si>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</si>
  <si>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</si>
  <si>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</si>
  <si>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</si>
  <si>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</si>
  <si>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</si>
  <si>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</si>
  <si>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</si>
  <si>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</si>
  <si>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</si>
  <si>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</si>
  <si>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</si>
  <si>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</si>
  <si>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</si>
  <si>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</si>
  <si>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</si>
  <si>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</si>
  <si>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</si>
  <si>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</si>
  <si>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</si>
  <si>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</si>
  <si>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</si>
  <si>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</si>
  <si>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</si>
  <si>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</si>
  <si>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</si>
  <si>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</si>
  <si>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</si>
  <si>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</si>
  <si>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</si>
  <si>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</si>
  <si>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</si>
  <si>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</si>
  <si>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</si>
  <si>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</si>
  <si>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</si>
  <si>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</si>
  <si>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</si>
  <si>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</si>
  <si>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</si>
  <si>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</si>
  <si>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</si>
  <si>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</si>
  <si>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</si>
  <si>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</si>
  <si>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</si>
  <si>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</si>
  <si>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</si>
  <si>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</si>
  <si>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</si>
  <si>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</si>
  <si>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</si>
  <si>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</si>
  <si>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</si>
  <si>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</si>
  <si>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</si>
  <si>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</si>
  <si>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</si>
  <si>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</si>
  <si>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</si>
  <si>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</si>
  <si>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</si>
  <si>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</si>
  <si>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</si>
  <si>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</si>
  <si>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</si>
  <si>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</si>
  <si>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</si>
  <si>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</si>
  <si>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</si>
  <si>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</si>
  <si>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</si>
  <si>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</si>
  <si>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</si>
  <si>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</si>
  <si>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</si>
  <si>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</si>
  <si>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</si>
  <si>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</si>
  <si>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</si>
  <si>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</si>
  <si>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</si>
  <si>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</si>
  <si>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</si>
  <si>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</si>
  <si>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</si>
  <si>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</si>
  <si>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</si>
  <si>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</si>
  <si>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</si>
  <si>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</si>
  <si>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</si>
  <si>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</si>
  <si>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</si>
  <si>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</si>
  <si>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</si>
  <si>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</si>
  <si>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</si>
  <si>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</si>
  <si>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</si>
  <si>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</si>
  <si>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</si>
  <si>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</si>
  <si>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</si>
  <si>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</si>
  <si>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</si>
  <si>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</si>
  <si>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</si>
  <si>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</si>
  <si>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</si>
  <si>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</si>
  <si>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</si>
  <si>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</si>
  <si>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</si>
  <si>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</si>
  <si>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</si>
  <si>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</si>
  <si>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</si>
  <si>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</si>
  <si>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</si>
  <si>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</si>
  <si>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</si>
  <si>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</si>
  <si>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</si>
  <si>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</si>
  <si>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</si>
  <si>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</si>
  <si>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</si>
  <si>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</si>
  <si>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</si>
  <si>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</si>
  <si>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</si>
  <si>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</si>
  <si>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</si>
  <si>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</si>
  <si>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</si>
  <si>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</si>
  <si>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</si>
  <si>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</si>
  <si>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</si>
  <si>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</si>
  <si>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</si>
  <si>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</si>
  <si>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</si>
  <si>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</si>
  <si>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</si>
  <si>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</si>
  <si>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</si>
  <si>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</si>
  <si>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</si>
  <si>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</si>
  <si>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</si>
  <si>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</si>
  <si>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</si>
  <si>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</si>
  <si>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</si>
  <si>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</si>
  <si>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</si>
  <si>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</si>
  <si>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</si>
  <si>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</si>
  <si>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</si>
  <si>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</si>
  <si>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</si>
  <si>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</si>
  <si>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</si>
  <si>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</si>
  <si>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</si>
  <si>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</si>
  <si>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</si>
  <si>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</si>
  <si>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</si>
  <si>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</si>
  <si>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</si>
  <si>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</si>
  <si>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</si>
  <si>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</si>
  <si>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</si>
  <si>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</si>
  <si>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</si>
  <si>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</si>
  <si>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</si>
  <si>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</si>
  <si>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</si>
  <si>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</si>
  <si>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</si>
  <si>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</si>
  <si>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</si>
  <si>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</si>
  <si>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</si>
  <si>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</si>
  <si>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</si>
  <si>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</si>
  <si>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</si>
  <si>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</si>
  <si>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</si>
  <si>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</si>
  <si>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</si>
  <si>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</si>
  <si>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</si>
  <si>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</si>
  <si>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</si>
  <si>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</si>
  <si>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</si>
  <si>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</si>
  <si>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</si>
  <si>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</si>
  <si>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</si>
  <si>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</si>
  <si>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</si>
  <si>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</si>
  <si>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</si>
  <si>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</si>
  <si>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</si>
  <si>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</si>
  <si>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</si>
  <si>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</si>
  <si>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</si>
  <si>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</si>
  <si>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</si>
  <si>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</si>
  <si>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</si>
  <si>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</si>
  <si>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</si>
  <si>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</si>
  <si>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</si>
  <si>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</si>
  <si>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</si>
  <si>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</si>
  <si>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</si>
  <si>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</si>
  <si>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</si>
  <si>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</si>
  <si>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</si>
  <si>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</si>
  <si>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</si>
  <si>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</si>
  <si>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</si>
  <si>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</si>
  <si>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</si>
  <si>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</si>
  <si>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</si>
  <si>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</si>
  <si>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</si>
  <si>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</si>
  <si>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</si>
  <si>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</si>
  <si>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</si>
  <si>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</si>
  <si>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</si>
  <si>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</si>
  <si>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</si>
  <si>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</si>
  <si>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</si>
  <si>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</si>
  <si>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</si>
  <si>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</si>
  <si>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</si>
  <si>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</si>
  <si>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</si>
  <si>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</si>
  <si>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</si>
  <si>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</si>
  <si>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</si>
  <si>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</si>
  <si>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</si>
  <si>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</si>
  <si>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</si>
  <si>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</si>
  <si>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</si>
  <si>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</si>
  <si>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</si>
  <si>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</si>
  <si>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</si>
  <si>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</si>
  <si>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</si>
  <si>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</si>
  <si>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</si>
  <si>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</si>
  <si>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</si>
  <si>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</si>
  <si>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</si>
  <si>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</si>
  <si>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</si>
  <si>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</si>
  <si>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</si>
  <si>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</si>
  <si>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</si>
  <si>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</si>
  <si>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</si>
  <si>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</si>
  <si>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</si>
  <si>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</si>
  <si>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</si>
  <si>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</si>
  <si>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</si>
  <si>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</si>
  <si>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</si>
  <si>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</si>
  <si>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</si>
  <si>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</si>
  <si>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</si>
  <si>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</si>
  <si>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</si>
  <si>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</si>
  <si>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</si>
  <si>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</si>
  <si>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</si>
  <si>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</si>
  <si>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</si>
  <si>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</si>
  <si>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</si>
  <si>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</si>
  <si>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</si>
  <si>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</si>
  <si>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</si>
  <si>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</si>
  <si>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</si>
  <si>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</si>
  <si>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</si>
  <si>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</si>
  <si>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</si>
  <si>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</si>
  <si>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</si>
  <si>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</si>
  <si>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</si>
  <si>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</si>
  <si>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</si>
  <si>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</si>
  <si>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</si>
  <si>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</si>
  <si>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</si>
  <si>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</si>
  <si>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</si>
  <si>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</si>
  <si>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</si>
  <si>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</si>
  <si>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</si>
  <si>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</si>
  <si>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</si>
  <si>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</si>
  <si>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</si>
  <si>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</si>
  <si>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</si>
  <si>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</si>
  <si>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</si>
  <si>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</si>
  <si>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</si>
  <si>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</si>
  <si>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</si>
  <si>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</si>
  <si>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</si>
  <si>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</si>
  <si>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</si>
  <si>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</si>
  <si>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</si>
  <si>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</si>
  <si>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</si>
  <si>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</si>
  <si>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</si>
  <si>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</si>
  <si>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</si>
  <si>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</si>
  <si>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</si>
  <si>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</si>
  <si>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</si>
  <si>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</si>
  <si>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</si>
  <si>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</si>
  <si>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</si>
  <si>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</si>
  <si>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</si>
  <si>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</si>
  <si>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</si>
  <si>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</si>
  <si>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</si>
  <si>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</si>
  <si>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</si>
  <si>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</si>
  <si>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</si>
  <si>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</si>
  <si>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</si>
  <si>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</si>
  <si>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</si>
  <si>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</si>
  <si>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</si>
  <si>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</si>
  <si>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</si>
  <si>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</si>
  <si>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</si>
  <si>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</si>
  <si>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</si>
  <si>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</si>
  <si>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</si>
  <si>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</si>
  <si>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</si>
  <si>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</si>
  <si>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</si>
  <si>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</si>
  <si>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</si>
  <si>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</si>
  <si>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</si>
  <si>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</si>
  <si>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</si>
  <si>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</si>
  <si>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</si>
  <si>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</si>
  <si>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</si>
  <si>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</si>
  <si>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</si>
  <si>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</si>
  <si>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</si>
  <si>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</si>
  <si>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</si>
  <si>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</si>
  <si>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</si>
  <si>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</si>
  <si>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</si>
  <si>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</si>
  <si>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</si>
  <si>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</si>
  <si>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</si>
  <si>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</si>
  <si>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</si>
  <si>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</si>
  <si>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</si>
  <si>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</si>
  <si>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</si>
  <si>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</si>
  <si>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</si>
  <si>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</si>
  <si>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</si>
  <si>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</si>
  <si>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</si>
  <si>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</si>
  <si>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</si>
  <si>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</si>
  <si>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</si>
  <si>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</si>
  <si>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</si>
  <si>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</si>
  <si>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</si>
  <si>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</si>
  <si>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</si>
  <si>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</si>
  <si>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</si>
  <si>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</si>
  <si>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</si>
  <si>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</si>
  <si>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</si>
  <si>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</si>
  <si>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</si>
  <si>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</si>
  <si>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</si>
  <si>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</si>
  <si>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</si>
  <si>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</si>
  <si>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</si>
  <si>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</si>
  <si>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</si>
  <si>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</si>
  <si>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</si>
  <si>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</si>
  <si>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</si>
  <si>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</si>
  <si>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</si>
  <si>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</si>
  <si>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</si>
  <si>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</si>
  <si>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</si>
  <si>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</si>
  <si>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</si>
  <si>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</si>
  <si>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</si>
  <si>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</si>
  <si>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</si>
  <si>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</si>
  <si>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</si>
  <si>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</si>
  <si>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</si>
  <si>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</si>
  <si>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</si>
  <si>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</si>
  <si>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</si>
  <si>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</si>
  <si>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</si>
  <si>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</si>
  <si>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</si>
  <si>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</si>
  <si>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</si>
  <si>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</si>
  <si>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</si>
  <si>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</si>
  <si>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</si>
  <si>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</si>
  <si>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</si>
  <si>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</si>
  <si>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</si>
  <si>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</si>
  <si>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</si>
  <si>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</si>
  <si>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</si>
  <si>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</si>
  <si>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</si>
  <si>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</si>
  <si>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</si>
  <si>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</si>
  <si>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</si>
  <si>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</si>
  <si>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</si>
  <si>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</si>
  <si>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</si>
  <si>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</si>
  <si>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</si>
  <si>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</si>
  <si>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</si>
  <si>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</si>
  <si>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</si>
  <si>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</si>
  <si>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</si>
  <si>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</si>
  <si>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</si>
  <si>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</si>
  <si>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</si>
  <si>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</si>
  <si>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</si>
  <si>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</si>
  <si>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</si>
  <si>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</si>
  <si>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</si>
  <si>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</si>
  <si>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</si>
  <si>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</si>
  <si>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</si>
  <si>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</si>
  <si>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</si>
  <si>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</si>
  <si>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</si>
  <si>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</si>
  <si>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</si>
  <si>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</si>
  <si>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</si>
  <si>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</si>
  <si>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</si>
  <si>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</si>
  <si>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</si>
  <si>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</si>
  <si>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</si>
  <si>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</si>
  <si>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</si>
  <si>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</si>
  <si>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</si>
  <si>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</si>
  <si>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</si>
  <si>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</si>
  <si>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</si>
  <si>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</si>
  <si>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</si>
  <si>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</si>
  <si>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</si>
  <si>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</si>
  <si>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</si>
  <si>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</si>
  <si>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</si>
  <si>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</si>
  <si>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</si>
  <si>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</si>
  <si>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</si>
  <si>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</si>
  <si>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</si>
  <si>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</si>
  <si>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</si>
  <si>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</si>
  <si>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</si>
  <si>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</si>
  <si>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</si>
  <si>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</si>
  <si>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</si>
  <si>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</si>
  <si>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</si>
  <si>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</si>
  <si>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</si>
  <si>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</si>
  <si>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</si>
  <si>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</si>
  <si>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</si>
  <si>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</si>
  <si>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</si>
  <si>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</si>
  <si>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</si>
  <si>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</si>
  <si>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</si>
  <si>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</si>
  <si>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</si>
  <si>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</si>
  <si>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</si>
  <si>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</si>
  <si>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</si>
  <si>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</si>
  <si>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</si>
  <si>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</si>
  <si>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</si>
  <si>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</si>
  <si>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</si>
  <si>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</si>
  <si>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</si>
  <si>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</si>
  <si>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</si>
  <si>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</si>
  <si>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</si>
  <si>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</si>
  <si>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</si>
  <si>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</si>
  <si>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</si>
  <si>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</si>
  <si>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</si>
  <si>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</si>
  <si>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</si>
  <si>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</si>
  <si>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</si>
  <si>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</si>
  <si>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</si>
  <si>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</si>
  <si>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</si>
  <si>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</si>
  <si>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</si>
  <si>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</si>
  <si>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</si>
  <si>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</si>
  <si>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</si>
  <si>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</si>
  <si>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</si>
  <si>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</si>
  <si>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</si>
  <si>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</si>
  <si>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</si>
  <si>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</si>
  <si>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</si>
  <si>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</si>
  <si>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</si>
  <si>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</si>
  <si>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</si>
  <si>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</si>
  <si>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</si>
  <si>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</si>
  <si>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</si>
  <si>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</si>
  <si>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</si>
  <si>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</si>
  <si>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</si>
  <si>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</si>
  <si>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</si>
  <si>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</si>
  <si>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</si>
  <si>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</si>
  <si>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</si>
  <si>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</si>
  <si>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</si>
  <si>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</si>
  <si>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</si>
  <si>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</si>
  <si>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</si>
  <si>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</si>
  <si>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</si>
  <si>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</si>
  <si>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</si>
  <si>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</si>
  <si>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</si>
  <si>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</si>
  <si>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</si>
  <si>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</si>
  <si>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</si>
  <si>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</si>
  <si>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</si>
  <si>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</si>
  <si>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</si>
  <si>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</si>
  <si>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</si>
  <si>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</si>
  <si>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</si>
  <si>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</si>
  <si>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</si>
  <si>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</si>
  <si>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</si>
  <si>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</si>
  <si>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</si>
  <si>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</si>
  <si>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</si>
  <si>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</si>
  <si>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</si>
  <si>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</si>
  <si>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</si>
  <si>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</si>
  <si>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</si>
  <si>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</si>
  <si>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</si>
  <si>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</si>
  <si>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</si>
  <si>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</si>
  <si>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</si>
  <si>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</si>
  <si>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</si>
  <si>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</si>
  <si>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</si>
  <si>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</si>
  <si>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</si>
  <si>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</si>
  <si>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</si>
  <si>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</si>
  <si>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</si>
  <si>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</si>
  <si>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</si>
  <si>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</si>
  <si>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</si>
  <si>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</si>
  <si>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</si>
  <si>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</si>
  <si>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</si>
  <si>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</si>
  <si>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</si>
  <si>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</si>
  <si>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</si>
  <si>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</si>
  <si>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</si>
  <si>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</si>
  <si>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</si>
  <si>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</si>
  <si>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</si>
  <si>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</si>
  <si>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</si>
  <si>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</si>
  <si>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</si>
  <si>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</si>
  <si>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</si>
  <si>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</si>
  <si>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</si>
  <si>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</si>
  <si>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</si>
  <si>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</si>
  <si>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</si>
  <si>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</si>
  <si>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</si>
  <si>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</si>
  <si>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</si>
  <si>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</si>
  <si>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</si>
  <si>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</si>
  <si>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</si>
  <si>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</si>
  <si>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</si>
  <si>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</si>
  <si>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</si>
  <si>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</si>
  <si>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</si>
  <si>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</si>
  <si>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</si>
  <si>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</si>
  <si>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</si>
  <si>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</si>
  <si>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</si>
  <si>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</si>
  <si>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</si>
  <si>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</si>
  <si>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</si>
  <si>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</si>
  <si>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</si>
  <si>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</si>
  <si>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</si>
  <si>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</si>
  <si>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</si>
  <si>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</si>
  <si>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</si>
  <si>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</si>
  <si>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</si>
  <si>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</si>
  <si>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</si>
  <si>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</si>
  <si>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</si>
  <si>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</si>
  <si>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</si>
  <si>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</si>
  <si>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</si>
  <si>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</si>
  <si>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</si>
  <si>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</si>
  <si>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</si>
  <si>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</si>
  <si>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</si>
  <si>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</si>
  <si>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</si>
  <si>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</si>
  <si>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</si>
  <si>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</si>
  <si>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</si>
  <si>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</si>
  <si>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</si>
  <si>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</si>
  <si>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</si>
  <si>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</si>
  <si>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</si>
  <si>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</si>
  <si>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</si>
  <si>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</si>
  <si>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</si>
  <si>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</si>
  <si>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</si>
  <si>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</si>
  <si>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</si>
  <si>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</si>
  <si>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</si>
  <si>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</si>
  <si>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</si>
  <si>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</si>
  <si>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</si>
  <si>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</si>
  <si>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</si>
  <si>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</si>
  <si>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</si>
  <si>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</si>
  <si>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</si>
  <si>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</si>
  <si>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</si>
  <si>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</si>
  <si>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</si>
  <si>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</si>
  <si>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</si>
  <si>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</si>
  <si>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</si>
  <si>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</si>
  <si>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</si>
  <si>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</si>
  <si>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</si>
  <si>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</si>
  <si>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</si>
  <si>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</si>
  <si>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</si>
  <si>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</si>
  <si>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</si>
  <si>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</si>
  <si>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</si>
  <si>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</si>
  <si>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</si>
  <si>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</si>
  <si>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</si>
  <si>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</si>
  <si>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</si>
  <si>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</si>
  <si>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</si>
  <si>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</si>
  <si>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</si>
  <si>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</si>
  <si>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</si>
  <si>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</si>
  <si>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</si>
  <si>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</si>
  <si>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</si>
  <si>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</si>
  <si>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</si>
  <si>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</si>
  <si>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</si>
  <si>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</si>
  <si>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</si>
  <si>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</si>
  <si>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</si>
  <si>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</si>
  <si>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</si>
  <si>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</si>
  <si>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</si>
  <si>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</si>
  <si>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</si>
  <si>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</si>
  <si>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</si>
  <si>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</si>
  <si>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</si>
  <si>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</si>
  <si>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</si>
  <si>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</si>
  <si>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</si>
  <si>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</si>
  <si>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</si>
  <si>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</si>
  <si>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</si>
  <si>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</si>
  <si>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</si>
  <si>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</si>
  <si>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</si>
  <si>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</si>
  <si>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</si>
  <si>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</si>
  <si>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</si>
  <si>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</si>
  <si>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</si>
  <si>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</si>
  <si>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</si>
  <si>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</si>
  <si>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</si>
  <si>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</si>
  <si>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</si>
  <si>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</si>
  <si>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</si>
  <si>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</si>
  <si>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</si>
  <si>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</si>
  <si>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</si>
  <si>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</si>
  <si>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</si>
  <si>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</si>
  <si>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</si>
  <si>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</si>
  <si>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</si>
  <si>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</si>
  <si>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</si>
  <si>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</si>
  <si>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</si>
  <si>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</si>
  <si>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</si>
  <si>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</si>
  <si>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</si>
  <si>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</si>
  <si>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</si>
  <si>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</si>
  <si>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</si>
  <si>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</si>
  <si>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</si>
  <si>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</si>
  <si>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</si>
  <si>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</si>
  <si>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</si>
  <si>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</si>
  <si>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</si>
  <si>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</si>
  <si>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</si>
  <si>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</si>
  <si>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</si>
  <si>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</si>
  <si>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</si>
  <si>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</si>
  <si>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</si>
  <si>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</si>
  <si>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</si>
  <si>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</si>
  <si>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</si>
  <si>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</si>
  <si>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</si>
  <si>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</si>
  <si>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</si>
  <si>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</si>
  <si>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</si>
  <si>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</si>
  <si>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</si>
  <si>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</si>
  <si>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</si>
  <si>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</si>
  <si>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</si>
  <si>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</si>
  <si>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</si>
  <si>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</si>
  <si>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</si>
  <si>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</si>
  <si>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</si>
  <si>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</si>
  <si>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</si>
  <si>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</si>
  <si>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</si>
  <si>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</si>
  <si>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</si>
  <si>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</si>
  <si>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</si>
  <si>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</si>
  <si>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</si>
  <si>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</si>
  <si>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</si>
  <si>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</si>
  <si>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</si>
  <si>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</si>
  <si>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</si>
  <si>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</si>
  <si>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</si>
  <si>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</si>
  <si>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</si>
  <si>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</si>
  <si>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</si>
  <si>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</si>
  <si>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</si>
  <si>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</si>
  <si>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</si>
  <si>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</si>
  <si>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</si>
  <si>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</si>
  <si>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</si>
  <si>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</si>
  <si>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</si>
  <si>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</si>
  <si>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</si>
  <si>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</si>
  <si>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</si>
  <si>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</si>
  <si>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</si>
  <si>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</si>
  <si>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</si>
  <si>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</si>
  <si>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</si>
  <si>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</si>
  <si>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</si>
  <si>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</si>
  <si>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</si>
  <si>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</si>
  <si>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</si>
  <si>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</si>
  <si>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</si>
  <si>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</si>
  <si>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</si>
  <si>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</si>
  <si>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</si>
  <si>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</si>
  <si>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</si>
  <si>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</si>
  <si>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</si>
  <si>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</si>
  <si>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</si>
  <si>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</si>
  <si>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</si>
  <si>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</si>
  <si>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</si>
  <si>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</si>
  <si>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</si>
  <si>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</si>
  <si>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</si>
  <si>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</si>
  <si>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</si>
  <si>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</si>
  <si>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</si>
  <si>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</si>
  <si>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</si>
  <si>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</si>
  <si>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</si>
  <si>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</si>
  <si>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</si>
  <si>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</si>
  <si>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</si>
  <si>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</si>
  <si>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</si>
  <si>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</si>
  <si>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</si>
  <si>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</si>
  <si>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</si>
  <si>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</si>
  <si>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</si>
  <si>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</si>
  <si>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</si>
  <si>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</si>
  <si>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</si>
  <si>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</si>
  <si>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</si>
  <si>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</si>
  <si>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</si>
  <si>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</si>
  <si>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</si>
  <si>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</si>
  <si>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</si>
  <si>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</si>
  <si>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</si>
  <si>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</si>
  <si>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</si>
  <si>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</si>
  <si>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</si>
  <si>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</si>
  <si>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</si>
  <si>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</si>
  <si>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</si>
  <si>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</si>
  <si>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</si>
  <si>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</si>
  <si>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</si>
  <si>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</si>
  <si>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</si>
  <si>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</si>
  <si>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</si>
  <si>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</si>
  <si>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</si>
  <si>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</si>
  <si>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</si>
  <si>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</si>
  <si>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</si>
  <si>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</si>
  <si>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</si>
  <si>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</si>
  <si>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</si>
  <si>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</si>
  <si>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</si>
  <si>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</si>
  <si>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</si>
  <si>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</si>
  <si>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</si>
  <si>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</si>
  <si>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</si>
  <si>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</si>
  <si>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</si>
  <si>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</si>
  <si>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</si>
  <si>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</si>
  <si>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</si>
  <si>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</si>
  <si>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</si>
  <si>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</si>
  <si>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</si>
  <si>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</si>
  <si>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</si>
  <si>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</si>
  <si>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</si>
  <si>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</si>
  <si>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</si>
  <si>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</si>
  <si>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</si>
  <si>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</si>
  <si>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</si>
  <si>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</si>
  <si>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</si>
  <si>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</si>
  <si>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</si>
  <si>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</si>
  <si>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</si>
  <si>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</si>
  <si>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</si>
  <si>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</si>
  <si>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</si>
  <si>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</si>
  <si>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</si>
  <si>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</si>
  <si>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</si>
  <si>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</si>
  <si>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</si>
  <si>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</si>
  <si>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</si>
  <si>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</si>
  <si>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</si>
  <si>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</si>
  <si>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</si>
  <si>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</si>
  <si>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</si>
  <si>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</si>
  <si>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</si>
  <si>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</si>
  <si>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</si>
  <si>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</si>
  <si>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</si>
  <si>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</si>
  <si>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</si>
  <si>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</si>
  <si>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</si>
  <si>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</si>
  <si>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</si>
  <si>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</si>
  <si>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</si>
  <si>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</si>
  <si>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</si>
  <si>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</si>
  <si>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</si>
  <si>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</si>
  <si>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</si>
  <si>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</si>
  <si>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</si>
  <si>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</si>
  <si>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</si>
  <si>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</si>
  <si>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</si>
  <si>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</si>
  <si>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</si>
  <si>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</si>
  <si>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</si>
  <si>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</si>
  <si>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</si>
  <si>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</si>
  <si>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</si>
  <si>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</si>
  <si>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</si>
  <si>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</si>
  <si>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</si>
  <si>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</si>
  <si>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</si>
  <si>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</si>
  <si>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</si>
  <si>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</si>
  <si>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</si>
  <si>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</si>
  <si>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</si>
  <si>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</si>
  <si>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</si>
  <si>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</si>
  <si>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</si>
  <si>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</si>
  <si>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</si>
  <si>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</si>
  <si>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</si>
  <si>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</si>
  <si>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</si>
  <si>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</si>
  <si>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</si>
  <si>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</si>
  <si>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</si>
  <si>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</si>
  <si>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</si>
  <si>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</si>
  <si>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</si>
  <si>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</si>
  <si>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</si>
  <si>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</si>
  <si>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</si>
  <si>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</si>
  <si>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</si>
  <si>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</si>
  <si>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</si>
  <si>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</si>
  <si>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</si>
  <si>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</si>
  <si>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</si>
  <si>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</si>
  <si>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</si>
  <si>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</si>
  <si>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</si>
  <si>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</si>
  <si>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</si>
  <si>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</si>
  <si>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</si>
  <si>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</si>
  <si>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</si>
  <si>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</si>
  <si>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</si>
  <si>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</si>
  <si>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</si>
  <si>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</si>
  <si>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</si>
  <si>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</si>
  <si>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</si>
  <si>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</si>
  <si>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</si>
  <si>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</si>
  <si>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</si>
  <si>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</si>
  <si>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</si>
  <si>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</si>
  <si>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</si>
  <si>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</si>
  <si>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</si>
  <si>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</si>
  <si>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</si>
  <si>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</si>
  <si>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</si>
  <si>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</si>
  <si>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</si>
  <si>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</si>
  <si>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</si>
  <si>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</si>
  <si>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</si>
  <si>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</si>
  <si>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</si>
  <si>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</si>
  <si>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</si>
  <si>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</si>
  <si>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</si>
  <si>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</si>
  <si>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</si>
  <si>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</si>
  <si>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</si>
  <si>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</si>
  <si>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</si>
  <si>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</si>
  <si>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</si>
  <si>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</si>
  <si>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</si>
  <si>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</si>
  <si>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</si>
  <si>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</si>
  <si>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</si>
  <si>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</si>
  <si>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</si>
  <si>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</si>
  <si>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</si>
  <si>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</si>
  <si>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</si>
  <si>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</si>
  <si>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</si>
  <si>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</si>
  <si>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</si>
  <si>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</si>
  <si>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</si>
  <si>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</si>
  <si>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</si>
  <si>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</si>
  <si>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</si>
  <si>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</si>
  <si>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</si>
  <si>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</si>
  <si>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</si>
  <si>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</si>
  <si>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</si>
  <si>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</si>
  <si>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</si>
  <si>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</si>
  <si>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</si>
  <si>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</si>
  <si>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</si>
  <si>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</si>
  <si>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</si>
  <si>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</si>
  <si>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</si>
  <si>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</si>
  <si>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</si>
  <si>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</si>
  <si>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</si>
  <si>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</si>
  <si>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</si>
  <si>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</si>
  <si>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</si>
  <si>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</si>
  <si>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</si>
  <si>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</si>
  <si>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</si>
  <si>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</si>
  <si>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</si>
  <si>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</si>
  <si>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</si>
  <si>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</si>
  <si>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</si>
  <si>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</si>
  <si>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</si>
  <si>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</si>
  <si>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</si>
  <si>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</si>
  <si>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</si>
  <si>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</si>
  <si>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</si>
  <si>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</si>
  <si>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</si>
  <si>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</si>
  <si>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</si>
  <si>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</si>
  <si>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</si>
  <si>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</si>
  <si>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</si>
  <si>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</si>
  <si>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</si>
  <si>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</si>
  <si>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</si>
  <si>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</si>
  <si>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</si>
  <si>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</si>
  <si>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</si>
  <si>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</si>
  <si>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</si>
  <si>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</si>
  <si>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</si>
  <si>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</si>
  <si>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</si>
  <si>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</si>
  <si>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</si>
  <si>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</si>
  <si>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</si>
  <si>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</si>
  <si>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</si>
  <si>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</si>
  <si>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</si>
  <si>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</si>
  <si>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</si>
  <si>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</si>
  <si>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</si>
  <si>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</si>
  <si>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</si>
  <si>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</si>
  <si>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</si>
  <si>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</si>
  <si>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</si>
  <si>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</si>
  <si>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</si>
  <si>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</si>
  <si>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</si>
  <si>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</si>
  <si>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</si>
  <si>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</si>
  <si>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</si>
  <si>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</si>
  <si>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</si>
  <si>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</si>
  <si>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</si>
  <si>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</si>
  <si>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</si>
  <si>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</si>
  <si>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</si>
  <si>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</si>
  <si>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</si>
  <si>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</si>
  <si>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</si>
  <si>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</si>
  <si>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</si>
  <si>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</si>
  <si>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</si>
  <si>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</si>
  <si>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</si>
  <si>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</si>
  <si>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</si>
  <si>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</si>
  <si>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</si>
  <si>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</si>
  <si>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</si>
  <si>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</si>
  <si>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</si>
  <si>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</si>
  <si>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</si>
  <si>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</si>
  <si>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</si>
  <si>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</si>
  <si>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</si>
  <si>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</si>
  <si>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</si>
  <si>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</si>
  <si>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</si>
  <si>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</si>
  <si>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</si>
  <si>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</si>
  <si>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</si>
  <si>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</si>
  <si>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</si>
  <si>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</si>
  <si>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</si>
  <si>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</si>
  <si>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</si>
  <si>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</si>
  <si>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</si>
  <si>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</si>
  <si>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</si>
  <si>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</si>
  <si>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</si>
  <si>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</si>
  <si>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</si>
  <si>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</si>
  <si>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</si>
  <si>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</si>
  <si>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</si>
  <si>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</si>
  <si>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</si>
  <si>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</si>
  <si>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</si>
  <si>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</si>
  <si>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</si>
  <si>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</si>
  <si>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</si>
  <si>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</si>
  <si>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</si>
  <si>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</si>
  <si>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</si>
  <si>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</si>
  <si>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</si>
  <si>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</si>
  <si>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</si>
  <si>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</si>
  <si>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</si>
  <si>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</si>
  <si>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</si>
  <si>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</si>
  <si>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</si>
  <si>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</si>
  <si>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</si>
  <si>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</si>
  <si>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</si>
  <si>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</si>
  <si>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</si>
  <si>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</si>
  <si>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</si>
  <si>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</si>
  <si>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</si>
  <si>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</si>
  <si>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</si>
  <si>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</si>
  <si>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</si>
  <si>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</si>
  <si>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</si>
  <si>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</si>
  <si>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</si>
  <si>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</si>
  <si>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</si>
  <si>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</si>
  <si>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</si>
  <si>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</si>
  <si>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</si>
  <si>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</si>
  <si>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</si>
  <si>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</si>
  <si>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</si>
  <si>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</si>
  <si>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</si>
  <si>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</si>
  <si>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</si>
  <si>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</si>
  <si>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</si>
  <si>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</si>
  <si>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</si>
  <si>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</si>
  <si>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</si>
  <si>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</si>
  <si>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</si>
  <si>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</si>
  <si>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</si>
  <si>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</si>
  <si>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</si>
  <si>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</si>
  <si>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</si>
  <si>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</si>
  <si>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</si>
  <si>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</si>
  <si>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</si>
  <si>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</si>
  <si>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</si>
  <si>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</si>
  <si>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</si>
  <si>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</si>
  <si>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</si>
  <si>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</si>
  <si>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</si>
  <si>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</si>
  <si>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</si>
  <si>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</si>
  <si>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</si>
  <si>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</si>
  <si>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</si>
  <si>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</si>
  <si>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</si>
  <si>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</si>
  <si>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</si>
  <si>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</si>
  <si>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</si>
  <si>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</si>
  <si>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</si>
  <si>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</si>
  <si>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</si>
  <si>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</si>
  <si>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</si>
  <si>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</si>
  <si>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</si>
  <si>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</si>
  <si>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</si>
  <si>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</si>
  <si>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</si>
  <si>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</si>
  <si>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</si>
  <si>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</si>
  <si>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</si>
  <si>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</si>
  <si>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</si>
  <si>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</si>
  <si>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</si>
  <si>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</si>
  <si>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</si>
  <si>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</si>
  <si>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</si>
  <si>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</si>
  <si>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</si>
  <si>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</si>
  <si>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</si>
  <si>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</si>
  <si>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</si>
  <si>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</si>
  <si>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</si>
  <si>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</si>
  <si>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</si>
  <si>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</si>
  <si>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</si>
  <si>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</si>
  <si>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</si>
  <si>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</si>
  <si>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</si>
  <si>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</si>
  <si>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</si>
  <si>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</si>
  <si>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</si>
  <si>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</si>
  <si>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</si>
  <si>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</si>
  <si>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</si>
  <si>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</si>
  <si>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</si>
  <si>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</si>
  <si>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</si>
  <si>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</si>
  <si>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</si>
  <si>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</si>
  <si>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</si>
  <si>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</si>
  <si>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</si>
  <si>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</si>
  <si>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</si>
  <si>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</si>
  <si>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</si>
  <si>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</si>
  <si>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</si>
  <si>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</si>
  <si>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</si>
  <si>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</si>
  <si>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</si>
  <si>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</si>
  <si>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</si>
  <si>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</si>
  <si>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</si>
  <si>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</si>
  <si>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</si>
  <si>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</si>
  <si>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</si>
  <si>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</si>
  <si>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</si>
  <si>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</si>
  <si>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</si>
  <si>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</si>
  <si>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</si>
  <si>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</si>
  <si>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</si>
  <si>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</si>
  <si>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</si>
  <si>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</si>
  <si>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</si>
  <si>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</si>
  <si>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</si>
  <si>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</si>
  <si>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</si>
  <si>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</si>
  <si>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</si>
  <si>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</si>
  <si>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</si>
  <si>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</si>
  <si>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</si>
  <si>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</si>
  <si>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</si>
  <si>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</si>
  <si>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</si>
  <si>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</si>
  <si>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</si>
  <si>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</si>
  <si>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</si>
  <si>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</si>
  <si>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</si>
  <si>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</si>
  <si>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</si>
  <si>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</si>
  <si>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</si>
  <si>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</si>
  <si>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</si>
  <si>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</si>
  <si>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</si>
  <si>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</si>
  <si>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</si>
  <si>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</si>
  <si>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</si>
  <si>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</si>
  <si>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</si>
  <si>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</si>
  <si>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</si>
  <si>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</si>
  <si>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</si>
  <si>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</si>
  <si>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</si>
  <si>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</si>
  <si>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</si>
  <si>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</si>
  <si>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</si>
  <si>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</si>
  <si>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</si>
  <si>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</si>
  <si>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</si>
  <si>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</si>
  <si>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</si>
  <si>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</si>
  <si>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</si>
  <si>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</si>
  <si>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</si>
  <si>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</si>
  <si>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</si>
  <si>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</si>
  <si>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</si>
  <si>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</si>
  <si>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</si>
  <si>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</si>
  <si>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</si>
  <si>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</si>
  <si>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</si>
  <si>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</si>
  <si>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</si>
  <si>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</si>
  <si>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</si>
  <si>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</si>
  <si>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</si>
  <si>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</si>
  <si>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</si>
  <si>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</si>
  <si>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</si>
  <si>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</si>
  <si>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</si>
  <si>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</si>
  <si>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</si>
  <si>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</si>
  <si>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</si>
  <si>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</si>
  <si>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</si>
  <si>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</si>
  <si>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</si>
  <si>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</si>
  <si>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</si>
  <si>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</si>
  <si>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</si>
  <si>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</si>
  <si>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</si>
  <si>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</si>
  <si>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</si>
  <si>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</si>
  <si>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</si>
  <si>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</si>
  <si>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</si>
  <si>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</si>
  <si>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</si>
  <si>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</si>
  <si>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</si>
  <si>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</si>
  <si>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</si>
  <si>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</si>
  <si>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</si>
  <si>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</si>
  <si>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</si>
  <si>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</si>
  <si>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</si>
  <si>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</si>
  <si>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</si>
  <si>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</si>
  <si>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</si>
  <si>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</si>
  <si>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</si>
  <si>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</si>
  <si>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</si>
  <si>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</si>
  <si>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</si>
  <si>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</si>
  <si>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</si>
  <si>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</si>
  <si>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</si>
  <si>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</si>
  <si>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</si>
  <si>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</si>
  <si>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</si>
  <si>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</si>
  <si>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</si>
  <si>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</si>
  <si>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</si>
  <si>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</si>
  <si>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</si>
  <si>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</si>
  <si>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</si>
  <si>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</si>
  <si>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</si>
  <si>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</si>
  <si>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</si>
  <si>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</si>
  <si>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</si>
  <si>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</si>
  <si>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</si>
  <si>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</si>
  <si>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</si>
  <si>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</si>
  <si>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</si>
  <si>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</si>
  <si>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</si>
  <si>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</si>
  <si>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</si>
  <si>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</si>
  <si>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</si>
  <si>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</si>
  <si>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</si>
  <si>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</si>
  <si>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</si>
  <si>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</si>
  <si>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</si>
  <si>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</si>
  <si>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</si>
  <si>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</si>
  <si>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</si>
  <si>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</si>
  <si>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</si>
  <si>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</si>
  <si>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</si>
  <si>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</si>
  <si>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</si>
  <si>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</si>
  <si>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</si>
  <si>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</si>
  <si>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</si>
  <si>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</si>
  <si>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</si>
  <si>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</si>
  <si>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</si>
  <si>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</si>
  <si>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</si>
  <si>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</si>
  <si>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</si>
  <si>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</si>
  <si>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</si>
  <si>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</si>
  <si>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</si>
  <si>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</si>
  <si>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</si>
  <si>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</si>
  <si>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</si>
  <si>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</si>
  <si>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</si>
  <si>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</si>
  <si>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</si>
  <si>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</si>
  <si>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</si>
  <si>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</si>
  <si>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</si>
  <si>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</si>
  <si>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</si>
  <si>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</si>
  <si>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</si>
  <si>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</si>
  <si>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</si>
  <si>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</si>
  <si>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</si>
  <si>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</si>
  <si>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</si>
  <si>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</si>
  <si>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</si>
  <si>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</si>
  <si>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</si>
  <si>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</si>
  <si>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</si>
  <si>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</si>
  <si>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</si>
  <si>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</si>
  <si>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</si>
  <si>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</si>
  <si>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</si>
  <si>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</si>
  <si>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</si>
  <si>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</si>
  <si>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</si>
  <si>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</si>
  <si>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</si>
  <si>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</si>
  <si>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</si>
  <si>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</si>
  <si>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</si>
  <si>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</si>
  <si>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</si>
  <si>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</si>
  <si>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</si>
  <si>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</si>
  <si>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</si>
  <si>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</si>
  <si>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</si>
  <si>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</si>
  <si>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</si>
  <si>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</si>
  <si>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</si>
  <si>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</si>
  <si>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</si>
  <si>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</si>
  <si>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</si>
  <si>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</si>
  <si>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</si>
  <si>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</si>
  <si>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</si>
  <si>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</si>
  <si>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</si>
  <si>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</si>
  <si>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</si>
  <si>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</si>
  <si>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</si>
  <si>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</si>
  <si>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</si>
  <si>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</si>
  <si>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</si>
  <si>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</si>
  <si>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</si>
  <si>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</si>
  <si>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</si>
  <si>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</si>
  <si>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</si>
  <si>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</si>
  <si>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</si>
  <si>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</si>
  <si>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</si>
  <si>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</si>
  <si>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</si>
  <si>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</si>
  <si>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</si>
  <si>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</si>
  <si>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</si>
  <si>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</si>
  <si>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</si>
  <si>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</si>
  <si>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</si>
  <si>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</si>
  <si>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</si>
  <si>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</si>
  <si>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</si>
  <si>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</si>
  <si>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</si>
  <si>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</si>
  <si>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</si>
  <si>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</si>
  <si>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</si>
  <si>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</si>
  <si>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</si>
  <si>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</si>
  <si>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</si>
  <si>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</si>
  <si>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</si>
  <si>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</si>
  <si>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</si>
  <si>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</si>
  <si>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</si>
  <si>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</si>
  <si>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</si>
  <si>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</si>
  <si>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</si>
  <si>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</si>
  <si>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</si>
  <si>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</si>
  <si>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</si>
  <si>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</si>
  <si>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</si>
  <si>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</si>
  <si>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</si>
  <si>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</si>
  <si>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</si>
  <si>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</si>
  <si>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</si>
  <si>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</si>
  <si>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</si>
  <si>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</si>
  <si>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</si>
  <si>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</si>
  <si>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</si>
  <si>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</si>
  <si>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</si>
  <si>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</si>
  <si>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</si>
  <si>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</si>
  <si>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</si>
  <si>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</si>
  <si>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</si>
  <si>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</si>
  <si>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</si>
  <si>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</si>
  <si>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</si>
  <si>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</si>
  <si>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</si>
  <si>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</si>
  <si>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</si>
  <si>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</si>
  <si>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</si>
  <si>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</si>
  <si>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</si>
  <si>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</si>
  <si>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</si>
  <si>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</si>
  <si>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</si>
  <si>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</si>
  <si>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</si>
  <si>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</si>
  <si>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</si>
  <si>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</si>
  <si>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</si>
  <si>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</si>
  <si>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</si>
  <si>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</si>
  <si>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</si>
  <si>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</si>
  <si>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</si>
  <si>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</si>
  <si>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</si>
  <si>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</si>
  <si>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</si>
  <si>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</si>
  <si>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</si>
  <si>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</si>
  <si>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</si>
  <si>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</si>
  <si>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</si>
  <si>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</si>
  <si>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</si>
  <si>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</si>
  <si>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</si>
  <si>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</si>
  <si>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</si>
  <si>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</si>
  <si>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</si>
  <si>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</si>
  <si>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</si>
  <si>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</si>
  <si>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</si>
  <si>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</si>
  <si>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</si>
  <si>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</si>
  <si>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</si>
  <si>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</si>
  <si>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</si>
  <si>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</si>
  <si>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</si>
  <si>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</si>
  <si>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</si>
  <si>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</si>
  <si>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</si>
  <si>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</si>
  <si>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</si>
  <si>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</si>
  <si>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</si>
  <si>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</si>
  <si>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</si>
  <si>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</si>
  <si>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</si>
  <si>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</si>
  <si>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</si>
  <si>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</si>
  <si>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</si>
  <si>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</si>
  <si>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</si>
  <si>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</si>
  <si>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</si>
  <si>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</si>
  <si>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</si>
  <si>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</si>
  <si>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</si>
  <si>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</si>
  <si>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</si>
  <si>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</si>
  <si>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</si>
  <si>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</si>
  <si>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</si>
  <si>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</si>
  <si>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</si>
  <si>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</si>
  <si>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</si>
  <si>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</si>
  <si>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</si>
  <si>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</si>
  <si>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</si>
  <si>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</si>
  <si>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</si>
  <si>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</si>
  <si>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</si>
  <si>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</si>
  <si>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</si>
  <si>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</si>
  <si>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</si>
  <si>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</si>
  <si>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</si>
  <si>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</si>
  <si>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</si>
  <si>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</si>
  <si>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</si>
  <si>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</si>
  <si>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</si>
  <si>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</si>
  <si>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</si>
  <si>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</si>
  <si>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</si>
  <si>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</si>
  <si>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</si>
  <si>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</si>
  <si>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</si>
  <si>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</si>
  <si>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</si>
  <si>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</si>
  <si>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</si>
  <si>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</si>
  <si>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</si>
  <si>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</si>
  <si>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</si>
  <si>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</si>
  <si>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</si>
  <si>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</si>
  <si>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</si>
  <si>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</si>
  <si>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</si>
  <si>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</si>
  <si>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</si>
  <si>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</si>
  <si>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</si>
  <si>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</si>
  <si>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</si>
  <si>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</si>
  <si>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</si>
  <si>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</si>
  <si>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</si>
  <si>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</si>
  <si>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</si>
  <si>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</si>
  <si>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</si>
  <si>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</si>
  <si>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</si>
  <si>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</si>
  <si>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</si>
  <si>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</si>
  <si>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</si>
  <si>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</si>
  <si>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</si>
  <si>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</si>
  <si>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</si>
  <si>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</si>
  <si>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</si>
  <si>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</si>
  <si>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</si>
  <si>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</si>
  <si>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</si>
  <si>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</si>
  <si>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</si>
  <si>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</si>
  <si>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</si>
  <si>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</si>
  <si>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</si>
  <si>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</si>
  <si>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</si>
  <si>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</si>
  <si>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</si>
  <si>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</si>
  <si>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</si>
  <si>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</si>
  <si>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</si>
  <si>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</si>
  <si>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</si>
  <si>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</si>
  <si>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</si>
  <si>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</si>
  <si>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</si>
  <si>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</si>
  <si>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</si>
  <si>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</si>
  <si>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</si>
  <si>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</si>
  <si>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</si>
  <si>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</si>
  <si>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</si>
  <si>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</si>
  <si>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</si>
  <si>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</si>
  <si>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</si>
  <si>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</si>
  <si>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</si>
  <si>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</si>
  <si>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</si>
  <si>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</si>
  <si>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</si>
  <si>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</si>
  <si>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</si>
  <si>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</si>
  <si>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</si>
  <si>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</si>
  <si>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</si>
  <si>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</si>
  <si>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</si>
  <si>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</si>
  <si>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</si>
  <si>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</si>
  <si>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</si>
  <si>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</si>
  <si>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</si>
  <si>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</si>
  <si>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</si>
  <si>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</si>
  <si>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</si>
  <si>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</si>
  <si>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</si>
  <si>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</si>
  <si>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</si>
  <si>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</si>
  <si>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</si>
  <si>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</si>
  <si>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</si>
  <si>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</si>
  <si>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</si>
  <si>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</si>
  <si>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</si>
  <si>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</si>
  <si>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</si>
  <si>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</si>
  <si>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</si>
  <si>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</si>
  <si>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</si>
  <si>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</si>
  <si>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</si>
  <si>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</si>
  <si>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</si>
  <si>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</si>
  <si>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</si>
  <si>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</si>
  <si>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</si>
  <si>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</si>
  <si>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</si>
  <si>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</si>
  <si>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</si>
  <si>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</si>
  <si>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</si>
  <si>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</si>
  <si>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</si>
  <si>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</si>
  <si>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</si>
  <si>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</si>
  <si>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</si>
  <si>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</si>
  <si>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</si>
  <si>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</si>
  <si>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</si>
  <si>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</si>
  <si>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</si>
  <si>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</si>
  <si>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</si>
  <si>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</si>
  <si>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</si>
  <si>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</si>
  <si>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</si>
  <si>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</si>
  <si>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</si>
  <si>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</si>
  <si>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</si>
  <si>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</si>
  <si>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</si>
  <si>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</si>
  <si>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</si>
  <si>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</si>
  <si>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</si>
  <si>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</si>
  <si>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</si>
  <si>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</si>
  <si>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</si>
  <si>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</si>
  <si>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</si>
  <si>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</si>
  <si>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</si>
  <si>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</si>
  <si>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</si>
  <si>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</si>
  <si>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</si>
  <si>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</si>
  <si>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</si>
  <si>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</si>
  <si>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</si>
  <si>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</si>
  <si>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</si>
  <si>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</si>
  <si>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</si>
  <si>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</si>
  <si>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</si>
  <si>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</si>
  <si>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</si>
  <si>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</si>
  <si>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</si>
  <si>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</si>
  <si>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</si>
  <si>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</si>
  <si>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</si>
  <si>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</si>
  <si>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</si>
  <si>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</si>
  <si>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</si>
  <si>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</si>
  <si>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</si>
  <si>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</si>
  <si>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</si>
  <si>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</si>
  <si>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</si>
  <si>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</si>
  <si>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</si>
  <si>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</si>
  <si>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</si>
  <si>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</si>
  <si>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</si>
  <si>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</si>
  <si>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</si>
  <si>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</si>
  <si>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</si>
  <si>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</si>
  <si>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</si>
  <si>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</si>
  <si>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</si>
  <si>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</si>
  <si>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</si>
  <si>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</si>
  <si>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</si>
  <si>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</si>
  <si>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</si>
  <si>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</si>
  <si>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</si>
  <si>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</si>
  <si>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</si>
  <si>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</si>
  <si>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</si>
  <si>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</si>
  <si>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</si>
  <si>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</si>
  <si>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</si>
  <si>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</si>
  <si>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</si>
  <si>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</si>
  <si>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</si>
  <si>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</si>
  <si>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</si>
  <si>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</si>
  <si>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</si>
  <si>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</si>
  <si>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</si>
  <si>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</si>
  <si>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</si>
  <si>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</si>
  <si>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</si>
  <si>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</si>
  <si>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</si>
  <si>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</si>
  <si>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</si>
  <si>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</si>
  <si>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</si>
  <si>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</si>
  <si>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</si>
  <si>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</si>
  <si>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</si>
  <si>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</si>
  <si>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</si>
  <si>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</si>
  <si>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</si>
  <si>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</si>
  <si>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</si>
  <si>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</si>
  <si>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</si>
  <si>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</si>
  <si>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</si>
  <si>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</si>
  <si>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</si>
  <si>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</si>
  <si>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</si>
  <si>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</si>
  <si>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</si>
  <si>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</si>
  <si>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</si>
  <si>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</si>
  <si>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</si>
  <si>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</si>
  <si>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</si>
  <si>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</si>
  <si>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</si>
  <si>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</si>
  <si>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</si>
  <si>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</si>
  <si>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</si>
  <si>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</si>
  <si>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</si>
  <si>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</si>
  <si>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</si>
  <si>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</si>
  <si>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</si>
  <si>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</si>
  <si>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</si>
  <si>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</si>
  <si>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</si>
  <si>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</si>
  <si>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</si>
  <si>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</si>
  <si>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</si>
  <si>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</si>
  <si>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</si>
  <si>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</si>
  <si>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</si>
  <si>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</si>
  <si>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</si>
  <si>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</si>
  <si>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</si>
  <si>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</si>
  <si>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</si>
  <si>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</si>
  <si>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</si>
  <si>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</si>
  <si>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</si>
  <si>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</si>
  <si>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</si>
  <si>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</si>
  <si>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</si>
  <si>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</si>
  <si>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</si>
  <si>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</si>
  <si>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</si>
  <si>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</si>
  <si>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</si>
  <si>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</si>
  <si>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</si>
  <si>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</si>
  <si>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</si>
  <si>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</si>
  <si>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</si>
  <si>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</si>
  <si>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</si>
  <si>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</si>
  <si>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</si>
  <si>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</si>
  <si>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</si>
  <si>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</si>
  <si>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</si>
  <si>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</si>
  <si>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</si>
  <si>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</si>
  <si>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</si>
  <si>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</si>
  <si>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</si>
  <si>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</si>
  <si>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</si>
  <si>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</si>
  <si>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</si>
  <si>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</si>
  <si>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</si>
  <si>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</si>
  <si>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</si>
  <si>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</si>
  <si>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</si>
  <si>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</si>
  <si>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</si>
  <si>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</si>
  <si>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</si>
  <si>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</si>
  <si>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</si>
  <si>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</si>
  <si>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</si>
  <si>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</si>
  <si>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</si>
  <si>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</si>
  <si>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</si>
  <si>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</si>
  <si>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</si>
  <si>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</si>
  <si>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</si>
  <si>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</si>
  <si>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</si>
  <si>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</si>
  <si>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</si>
  <si>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</si>
  <si>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</si>
  <si>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</si>
  <si>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</si>
  <si>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</si>
  <si>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</si>
  <si>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</si>
  <si>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</si>
  <si>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</si>
  <si>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</si>
  <si>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</si>
  <si>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</si>
  <si>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</si>
  <si>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</si>
  <si>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</si>
  <si>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</si>
  <si>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</si>
  <si>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</si>
  <si>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</si>
  <si>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</si>
  <si>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</si>
  <si>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</si>
  <si>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</si>
  <si>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</si>
  <si>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</si>
  <si>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</si>
  <si>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</si>
  <si>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</si>
  <si>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</si>
  <si>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</si>
  <si>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</si>
  <si>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</si>
  <si>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</si>
  <si>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</si>
  <si>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</si>
  <si>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</si>
  <si>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</si>
  <si>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</si>
  <si>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</si>
  <si>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</si>
  <si>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</si>
  <si>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</si>
  <si>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</si>
  <si>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</si>
  <si>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</si>
  <si>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</si>
  <si>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</si>
  <si>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</si>
  <si>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</si>
  <si>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</si>
  <si>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</si>
  <si>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</si>
  <si>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</si>
  <si>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</si>
  <si>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</si>
  <si>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</si>
  <si>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</si>
  <si>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</si>
  <si>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</si>
  <si>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</si>
  <si>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</si>
  <si>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</si>
  <si>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</si>
  <si>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</si>
  <si>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</si>
  <si>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</si>
  <si>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</si>
  <si>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</si>
  <si>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</si>
  <si>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</si>
  <si>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</si>
  <si>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</si>
  <si>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</si>
  <si>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</si>
  <si>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</si>
  <si>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</si>
  <si>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</si>
  <si>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</si>
  <si>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</si>
  <si>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</si>
  <si>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</si>
  <si>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</si>
  <si>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</si>
  <si>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</si>
  <si>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</si>
  <si>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</si>
  <si>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</si>
  <si>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</si>
  <si>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</si>
  <si>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</si>
  <si>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</si>
  <si>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</si>
  <si>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</si>
  <si>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</si>
  <si>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</si>
  <si>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</si>
  <si>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</si>
  <si>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</si>
  <si>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</si>
  <si>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</si>
  <si>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</si>
  <si>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</si>
  <si>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</si>
  <si>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</si>
  <si>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</si>
  <si>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</si>
  <si>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</si>
  <si>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</si>
  <si>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</si>
  <si>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</si>
  <si>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</si>
  <si>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</si>
  <si>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</si>
  <si>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</si>
  <si>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</si>
  <si>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</si>
  <si>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</si>
  <si>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</si>
  <si>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</si>
  <si>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</si>
  <si>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</si>
  <si>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</si>
  <si>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</si>
  <si>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</si>
  <si>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</si>
  <si>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</si>
  <si>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</si>
  <si>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</si>
  <si>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</si>
  <si>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</si>
  <si>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</si>
  <si>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</si>
  <si>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</si>
  <si>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</si>
  <si>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</si>
  <si>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</si>
  <si>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</si>
  <si>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</si>
  <si>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</si>
  <si>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</si>
  <si>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</si>
  <si>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</si>
  <si>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</si>
  <si>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</si>
  <si>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</si>
  <si>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</si>
  <si>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</si>
  <si>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</si>
  <si>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</si>
  <si>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</si>
  <si>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</si>
  <si>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</si>
  <si>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</si>
  <si>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</si>
  <si>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</si>
  <si>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</si>
  <si>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</si>
  <si>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</si>
  <si>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</si>
  <si>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</si>
  <si>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</si>
  <si>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</si>
  <si>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</si>
  <si>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</si>
  <si>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</si>
  <si>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</si>
  <si>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</si>
  <si>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</si>
  <si>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</si>
  <si>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</si>
  <si>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</si>
  <si>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</si>
  <si>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</si>
  <si>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</si>
  <si>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</si>
  <si>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</si>
  <si>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</si>
  <si>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</si>
  <si>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</si>
  <si>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</si>
  <si>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</si>
  <si>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</si>
  <si>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</si>
  <si>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</si>
  <si>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</si>
  <si>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</si>
  <si>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</si>
  <si>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</si>
  <si>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</si>
  <si>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</si>
  <si>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</si>
  <si>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</si>
  <si>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</si>
  <si>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</si>
  <si>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</si>
  <si>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</si>
  <si>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</si>
  <si>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</si>
  <si>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</si>
  <si>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</si>
  <si>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</si>
  <si>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</si>
  <si>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</si>
  <si>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</si>
  <si>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</si>
  <si>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</si>
  <si>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</si>
  <si>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</si>
  <si>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</si>
  <si>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</si>
  <si>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</si>
  <si>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</si>
  <si>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</si>
  <si>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</si>
  <si>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</si>
  <si>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</si>
  <si>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</si>
  <si>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</si>
  <si>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</si>
  <si>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</si>
  <si>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</si>
  <si>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</si>
  <si>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</si>
  <si>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</si>
  <si>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</si>
  <si>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</si>
  <si>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</si>
  <si>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</si>
  <si>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</si>
  <si>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</si>
  <si>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</si>
  <si>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</si>
  <si>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</si>
  <si>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</si>
  <si>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</si>
  <si>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</si>
  <si>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</si>
  <si>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</si>
  <si>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</si>
  <si>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</si>
  <si>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</si>
  <si>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</si>
  <si>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</si>
  <si>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</si>
  <si>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</si>
  <si>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</si>
  <si>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</si>
  <si>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</si>
  <si>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</si>
  <si>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</si>
  <si>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</si>
  <si>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</si>
  <si>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</si>
  <si>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</si>
  <si>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</si>
  <si>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</si>
  <si>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</si>
  <si>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</si>
  <si>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</si>
  <si>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</si>
  <si>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</si>
  <si>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</si>
  <si>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</si>
  <si>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</si>
  <si>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</si>
  <si>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</si>
  <si>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</si>
  <si>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</si>
  <si>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</si>
  <si>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</si>
  <si>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</si>
  <si>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</si>
  <si>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</si>
  <si>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</si>
  <si>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</si>
  <si>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</si>
  <si>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</si>
  <si>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</si>
  <si>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</si>
  <si>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</si>
  <si>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</si>
  <si>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</si>
  <si>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</si>
  <si>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</si>
  <si>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</si>
  <si>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</si>
  <si>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</si>
  <si>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</si>
  <si>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</si>
  <si>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</si>
  <si>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</si>
  <si>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</si>
  <si>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</si>
  <si>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</si>
  <si>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</si>
  <si>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</si>
  <si>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</si>
  <si>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</si>
  <si>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</si>
  <si>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</si>
  <si>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</si>
  <si>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</si>
  <si>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</si>
  <si>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</si>
  <si>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</si>
  <si>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</si>
  <si>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</si>
  <si>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</si>
  <si>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</si>
  <si>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</si>
  <si>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</si>
  <si>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</si>
  <si>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</si>
  <si>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</si>
  <si>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</si>
  <si>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</si>
  <si>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</si>
  <si>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</si>
  <si>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</si>
  <si>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</si>
  <si>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</si>
  <si>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</si>
  <si>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</si>
  <si>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</si>
  <si>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</si>
  <si>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</si>
  <si>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</si>
  <si>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</si>
  <si>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</si>
  <si>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</si>
  <si>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</si>
  <si>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</si>
  <si>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</si>
  <si>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</si>
  <si>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</si>
  <si>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</si>
  <si>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</si>
  <si>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</si>
  <si>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</si>
  <si>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</si>
  <si>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</si>
  <si>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</si>
  <si>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</si>
  <si>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</si>
  <si>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</si>
  <si>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</si>
  <si>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</si>
  <si>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</si>
  <si>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</si>
  <si>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</si>
  <si>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</si>
  <si>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</si>
  <si>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</si>
  <si>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</si>
  <si>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</si>
  <si>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</si>
  <si>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</si>
  <si>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</si>
  <si>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</si>
  <si>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</si>
  <si>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</si>
  <si>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</si>
  <si>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</si>
  <si>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</si>
  <si>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</si>
  <si>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</si>
  <si>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</si>
  <si>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</si>
  <si>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</si>
  <si>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</si>
  <si>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</si>
  <si>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</si>
  <si>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</si>
  <si>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</si>
  <si>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</si>
  <si>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</si>
  <si>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</si>
  <si>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</si>
  <si>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</si>
  <si>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</si>
  <si>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</si>
  <si>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</si>
  <si>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</si>
  <si>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</si>
  <si>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</si>
  <si>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</si>
  <si>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</si>
  <si>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</si>
  <si>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</si>
  <si>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</si>
  <si>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</si>
  <si>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</si>
  <si>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</si>
  <si>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</si>
  <si>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</si>
  <si>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</si>
  <si>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</si>
  <si>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</si>
  <si>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</si>
  <si>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</si>
  <si>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</si>
  <si>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</si>
  <si>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</si>
  <si>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</si>
  <si>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</si>
  <si>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</si>
  <si>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</si>
  <si>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</si>
  <si>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</si>
  <si>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</si>
  <si>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</si>
  <si>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</si>
  <si>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</si>
  <si>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</si>
  <si>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</si>
  <si>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</si>
  <si>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</si>
  <si>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</si>
  <si>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</si>
  <si>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</si>
  <si>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</si>
  <si>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</si>
  <si>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</si>
  <si>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</si>
  <si>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</si>
  <si>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</si>
  <si>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</si>
  <si>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</si>
  <si>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</si>
  <si>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</si>
  <si>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</si>
  <si>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</si>
  <si>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</si>
  <si>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</si>
  <si>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</si>
  <si>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</si>
  <si>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</si>
  <si>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</si>
  <si>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</si>
  <si>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</si>
  <si>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</si>
  <si>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</si>
  <si>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</si>
  <si>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</si>
  <si>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</si>
  <si>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</si>
  <si>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</si>
  <si>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</si>
  <si>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</si>
  <si>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</si>
  <si>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</si>
  <si>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</si>
  <si>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</si>
  <si>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</si>
  <si>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</si>
  <si>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</si>
  <si>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</si>
  <si>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</si>
  <si>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</si>
  <si>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</si>
  <si>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</si>
  <si>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</si>
  <si>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</si>
  <si>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</si>
  <si>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</si>
  <si>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</si>
  <si>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</si>
  <si>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</si>
  <si>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</si>
  <si>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</si>
  <si>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</si>
  <si>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</si>
  <si>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</si>
  <si>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</si>
  <si>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</si>
  <si>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</si>
  <si>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</si>
  <si>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</si>
  <si>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</si>
  <si>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</si>
  <si>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</si>
  <si>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</si>
  <si>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</si>
  <si>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</si>
  <si>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</si>
  <si>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</si>
  <si>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</si>
  <si>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</si>
  <si>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</si>
  <si>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</si>
  <si>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</si>
  <si>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</si>
  <si>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</si>
  <si>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</si>
  <si>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</si>
  <si>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</si>
  <si>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</si>
  <si>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</si>
  <si>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</si>
  <si>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</si>
  <si>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</si>
  <si>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</si>
  <si>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</si>
  <si>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</si>
  <si>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</si>
  <si>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</si>
  <si>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</si>
  <si>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</si>
  <si>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</si>
  <si>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</si>
  <si>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</si>
  <si>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</si>
  <si>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</si>
  <si>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</si>
  <si>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</si>
  <si>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</si>
  <si>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</si>
  <si>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</si>
  <si>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</si>
  <si>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</si>
  <si>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</si>
  <si>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</si>
  <si>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</si>
  <si>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</si>
  <si>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</si>
  <si>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</si>
  <si>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</si>
  <si>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</si>
  <si>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</si>
  <si>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</si>
  <si>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</si>
  <si>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</si>
  <si>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</si>
  <si>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</si>
  <si>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</si>
  <si>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</si>
  <si>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</si>
  <si>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</si>
  <si>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</si>
  <si>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</si>
  <si>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</si>
  <si>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</si>
  <si>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</si>
  <si>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</si>
  <si>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</si>
  <si>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</si>
  <si>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</si>
  <si>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</si>
  <si>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</si>
  <si>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</si>
  <si>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</si>
  <si>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</si>
  <si>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</si>
  <si>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</si>
  <si>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</si>
  <si>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</si>
  <si>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</si>
  <si>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</si>
  <si>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</si>
  <si>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</si>
  <si>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</si>
  <si>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</si>
  <si>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</si>
  <si>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</si>
  <si>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</si>
  <si>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</si>
  <si>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</si>
  <si>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</si>
  <si>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</si>
  <si>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</si>
  <si>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</si>
  <si>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</si>
  <si>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</si>
  <si>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</si>
  <si>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</si>
  <si>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</si>
  <si>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</si>
  <si>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</si>
  <si>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</si>
  <si>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</si>
  <si>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</si>
  <si>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</si>
  <si>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</si>
  <si>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</si>
  <si>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</si>
  <si>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</si>
  <si>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</si>
  <si>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</si>
  <si>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</si>
  <si>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</si>
  <si>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</si>
  <si>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</si>
  <si>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</si>
  <si>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</si>
  <si>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</si>
  <si>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</si>
  <si>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</si>
  <si>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</si>
  <si>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</si>
  <si>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</si>
  <si>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</si>
  <si>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</si>
  <si>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</si>
  <si>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</si>
  <si>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</si>
  <si>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</si>
  <si>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</si>
  <si>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</si>
  <si>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</si>
  <si>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</si>
  <si>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</si>
  <si>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</si>
  <si>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</si>
  <si>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</si>
  <si>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</si>
  <si>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</si>
  <si>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</si>
  <si>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</si>
  <si>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</si>
  <si>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</si>
  <si>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</si>
  <si>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</si>
  <si>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</si>
  <si>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</si>
  <si>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</si>
  <si>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</si>
  <si>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</si>
  <si>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</si>
  <si>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</si>
  <si>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</si>
  <si>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</si>
  <si>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</si>
  <si>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</si>
  <si>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</si>
  <si>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</si>
  <si>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</si>
  <si>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</si>
  <si>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</si>
  <si>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</si>
  <si>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</si>
  <si>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</si>
  <si>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</si>
  <si>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</si>
  <si>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</si>
  <si>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</si>
  <si>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</si>
  <si>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</si>
  <si>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</si>
  <si>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</si>
  <si>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</si>
  <si>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</si>
  <si>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</si>
  <si>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</si>
  <si>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</si>
  <si>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</si>
  <si>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</si>
  <si>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</si>
  <si>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</si>
  <si>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</si>
  <si>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</si>
  <si>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</si>
  <si>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</si>
  <si>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</si>
  <si>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</si>
  <si>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</si>
  <si>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</si>
  <si>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</si>
  <si>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</si>
  <si>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</si>
  <si>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</si>
  <si>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</si>
  <si>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</si>
  <si>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</si>
  <si>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</si>
  <si>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</si>
  <si>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</si>
  <si>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</si>
  <si>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</si>
  <si>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</si>
  <si>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</si>
  <si>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</si>
  <si>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</si>
  <si>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</si>
  <si>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</si>
  <si>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</si>
  <si>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</si>
  <si>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</si>
  <si>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</si>
  <si>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</si>
  <si>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</si>
  <si>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</si>
  <si>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</si>
  <si>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</si>
  <si>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</si>
  <si>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</si>
  <si>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</si>
  <si>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</si>
  <si>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</si>
  <si>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</si>
  <si>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</si>
  <si>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</si>
  <si>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</si>
  <si>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</si>
  <si>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</si>
  <si>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</si>
  <si>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</si>
  <si>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</si>
  <si>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</si>
  <si>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</si>
  <si>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</si>
  <si>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</si>
  <si>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</si>
  <si>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</si>
  <si>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</si>
  <si>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</si>
  <si>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</si>
  <si>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</si>
  <si>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</si>
  <si>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</si>
  <si>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</si>
  <si>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</si>
  <si>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</si>
  <si>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</si>
  <si>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</si>
  <si>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</si>
  <si>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</si>
  <si>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</si>
  <si>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</si>
  <si>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</si>
  <si>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</si>
  <si>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</si>
  <si>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</si>
  <si>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</si>
  <si>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</si>
  <si>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</si>
  <si>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</si>
  <si>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</si>
  <si>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</si>
  <si>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</si>
  <si>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</si>
  <si>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</si>
  <si>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</si>
  <si>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</si>
  <si>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</si>
  <si>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</si>
  <si>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</si>
  <si>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</si>
  <si>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</si>
  <si>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</si>
  <si>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</si>
  <si>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</si>
  <si>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</si>
  <si>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</si>
  <si>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</si>
  <si>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</si>
  <si>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</si>
  <si>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</si>
  <si>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</si>
  <si>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</si>
  <si>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</si>
  <si>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</si>
  <si>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</si>
  <si>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</si>
  <si>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</si>
  <si>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</si>
  <si>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</si>
  <si>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</si>
  <si>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</si>
  <si>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</si>
  <si>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</si>
  <si>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</si>
  <si>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</si>
  <si>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</si>
  <si>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</si>
  <si>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</si>
  <si>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</si>
  <si>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</si>
  <si>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</si>
  <si>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</si>
  <si>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</si>
  <si>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</si>
  <si>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</si>
  <si>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</si>
  <si>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</si>
  <si>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</si>
  <si>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</si>
  <si>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</si>
  <si>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</si>
  <si>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</si>
  <si>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</si>
  <si>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</si>
  <si>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</si>
  <si>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</si>
  <si>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</si>
  <si>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</si>
  <si>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</si>
  <si>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</si>
  <si>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</si>
  <si>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</si>
  <si>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</si>
  <si>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</si>
  <si>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</si>
  <si>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</si>
  <si>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</si>
  <si>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</si>
  <si>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</si>
  <si>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</si>
  <si>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</si>
  <si>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</si>
  <si>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</si>
  <si>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</si>
  <si>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</si>
  <si>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</si>
  <si>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</si>
  <si>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</si>
  <si>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</si>
  <si>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</si>
  <si>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</si>
  <si>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</si>
  <si>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</si>
  <si>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</si>
  <si>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</si>
  <si>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</si>
  <si>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</si>
  <si>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</si>
  <si>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</si>
  <si>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</si>
  <si>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</si>
  <si>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</si>
  <si>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</si>
  <si>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</si>
  <si>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</si>
  <si>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</si>
  <si>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</si>
  <si>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</si>
  <si>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</si>
  <si>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</si>
  <si>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</si>
  <si>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</si>
  <si>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</si>
  <si>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</si>
  <si>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</si>
  <si>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</si>
  <si>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</si>
  <si>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</si>
  <si>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</si>
  <si>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</si>
  <si>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</si>
  <si>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</si>
  <si>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</si>
  <si>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</si>
  <si>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</si>
  <si>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</si>
  <si>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</si>
  <si>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</si>
  <si>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</si>
  <si>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</si>
  <si>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</si>
  <si>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</si>
  <si>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</si>
  <si>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</si>
  <si>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</si>
  <si>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</si>
  <si>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</si>
  <si>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</si>
  <si>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</si>
  <si>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</si>
  <si>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</si>
  <si>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</si>
  <si>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</si>
  <si>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</si>
  <si>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</si>
  <si>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</si>
  <si>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</si>
  <si>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</si>
  <si>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</si>
  <si>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</si>
  <si>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</si>
  <si>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</si>
  <si>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</si>
  <si>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</si>
  <si>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</si>
  <si>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</si>
  <si>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</si>
  <si>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</si>
  <si>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</si>
  <si>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</si>
  <si>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</si>
  <si>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</si>
  <si>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</si>
  <si>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</si>
  <si>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</si>
  <si>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</si>
  <si>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</si>
  <si>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</si>
  <si>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</si>
  <si>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</si>
  <si>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</si>
  <si>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</si>
  <si>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</si>
  <si>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</si>
  <si>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</si>
  <si>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</si>
  <si>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</si>
  <si>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</si>
  <si>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</si>
  <si>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</si>
  <si>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</si>
  <si>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</si>
  <si>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</si>
  <si>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</si>
  <si>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</si>
  <si>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</si>
  <si>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</si>
  <si>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</si>
  <si>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</si>
  <si>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</si>
  <si>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</si>
  <si>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</si>
  <si>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</si>
  <si>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</si>
  <si>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</si>
  <si>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</si>
  <si>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</si>
  <si>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</si>
  <si>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</si>
  <si>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</si>
  <si>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</si>
  <si>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</si>
  <si>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</si>
  <si>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</si>
  <si>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</si>
  <si>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</si>
  <si>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</si>
  <si>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</si>
  <si>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</si>
  <si>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</si>
  <si>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</si>
  <si>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</si>
  <si>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</si>
  <si>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</si>
  <si>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</si>
  <si>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</si>
  <si>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</si>
  <si>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</si>
  <si>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</si>
  <si>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</si>
  <si>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</si>
  <si>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</si>
  <si>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</si>
  <si>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</si>
  <si>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</si>
  <si>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</si>
  <si>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</si>
  <si>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</si>
  <si>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</si>
  <si>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</si>
  <si>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</si>
  <si>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</si>
  <si>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</si>
  <si>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</si>
  <si>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</si>
  <si>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</si>
  <si>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</si>
  <si>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</si>
  <si>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</si>
  <si>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</si>
  <si>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</si>
  <si>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</si>
  <si>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</si>
  <si>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</si>
  <si>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</si>
  <si>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</si>
  <si>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</si>
  <si>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</si>
  <si>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</si>
  <si>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</si>
  <si>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</si>
  <si>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</si>
  <si>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</si>
  <si>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</si>
  <si>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</si>
  <si>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</si>
  <si>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</si>
  <si>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</si>
  <si>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</si>
  <si>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</si>
  <si>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</si>
  <si>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</si>
  <si>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</si>
  <si>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</si>
  <si>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</si>
  <si>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</si>
  <si>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</si>
  <si>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</si>
  <si>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</si>
  <si>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</si>
  <si>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</si>
  <si>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</si>
  <si>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</si>
  <si>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</si>
  <si>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</si>
  <si>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</si>
  <si>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</si>
  <si>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</si>
  <si>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</si>
  <si>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</si>
  <si>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</si>
  <si>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</si>
  <si>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</si>
  <si>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</si>
  <si>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</si>
  <si>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</si>
  <si>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</si>
  <si>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</si>
  <si>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</si>
  <si>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</si>
  <si>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</si>
  <si>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</si>
  <si>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</si>
  <si>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</si>
  <si>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</si>
  <si>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</si>
  <si>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</si>
  <si>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</si>
  <si>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</si>
  <si>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</si>
  <si>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</si>
  <si>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</si>
  <si>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</si>
  <si>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</si>
  <si>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</si>
  <si>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</si>
  <si>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</si>
  <si>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</si>
  <si>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</si>
  <si>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</si>
  <si>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</si>
  <si>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</si>
  <si>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</si>
  <si>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</si>
  <si>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</si>
  <si>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</si>
  <si>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</si>
  <si>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</si>
  <si>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</si>
  <si>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</si>
  <si>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</si>
  <si>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</si>
  <si>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</si>
  <si>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</si>
  <si>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</si>
  <si>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</si>
  <si>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</si>
  <si>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</si>
  <si>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</si>
  <si>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</si>
  <si>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</si>
  <si>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</si>
  <si>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</si>
  <si>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</si>
  <si>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</si>
  <si>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</si>
  <si>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</si>
  <si>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</si>
  <si>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</si>
  <si>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</si>
  <si>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</si>
  <si>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</si>
  <si>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</si>
  <si>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</si>
  <si>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</si>
  <si>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</si>
  <si>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</si>
  <si>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</si>
  <si>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</si>
  <si>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</si>
  <si>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</si>
  <si>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</si>
  <si>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</si>
  <si>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</si>
  <si>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</si>
  <si>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</si>
  <si>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</si>
  <si>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</si>
  <si>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</si>
  <si>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</si>
  <si>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</si>
  <si>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</si>
  <si>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</si>
  <si>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</si>
  <si>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</si>
  <si>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</si>
  <si>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</si>
  <si>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</si>
  <si>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</si>
  <si>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</si>
  <si>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</si>
  <si>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</si>
  <si>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</si>
  <si>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</si>
  <si>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</si>
  <si>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</si>
  <si>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</si>
  <si>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</si>
  <si>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</si>
  <si>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</si>
  <si>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</si>
  <si>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</si>
  <si>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</si>
  <si>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</si>
  <si>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</si>
  <si>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</si>
  <si>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</si>
  <si>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</si>
  <si>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</si>
  <si>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</si>
  <si>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</si>
  <si>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</si>
  <si>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</si>
  <si>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</si>
  <si>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</si>
  <si>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</si>
  <si>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</si>
  <si>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</si>
  <si>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</si>
  <si>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</si>
  <si>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</si>
  <si>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</si>
  <si>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</si>
  <si>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</si>
  <si>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</si>
  <si>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</si>
  <si>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</si>
  <si>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</si>
  <si>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</si>
  <si>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</si>
  <si>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</si>
  <si>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</si>
  <si>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</si>
  <si>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</si>
  <si>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</si>
  <si>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</si>
  <si>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</si>
  <si>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</si>
  <si>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</si>
  <si>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</si>
  <si>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</si>
  <si>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</si>
  <si>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</si>
  <si>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</si>
  <si>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</si>
  <si>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</si>
  <si>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</si>
  <si>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</si>
  <si>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</si>
  <si>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</si>
  <si>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</si>
  <si>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</si>
  <si>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</si>
  <si>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</si>
  <si>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</si>
  <si>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</si>
  <si>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</si>
  <si>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</si>
  <si>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</si>
  <si>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</si>
  <si>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</si>
  <si>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</si>
  <si>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</si>
  <si>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</si>
  <si>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</si>
  <si>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</si>
  <si>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</si>
  <si>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</si>
  <si>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</si>
  <si>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</si>
  <si>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</si>
  <si>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</si>
  <si>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</si>
  <si>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</si>
  <si>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</si>
  <si>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</si>
  <si>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</si>
  <si>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</si>
  <si>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</si>
  <si>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</si>
  <si>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</si>
  <si>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</si>
  <si>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</si>
  <si>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</si>
  <si>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</si>
  <si>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</si>
  <si>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</si>
  <si>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</si>
  <si>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</si>
  <si>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</si>
  <si>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</si>
  <si>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</si>
  <si>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</si>
  <si>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</si>
  <si>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</si>
  <si>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</si>
  <si>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</si>
  <si>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</si>
  <si>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</si>
  <si>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</si>
  <si>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</si>
  <si>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</si>
  <si>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</si>
  <si>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</si>
  <si>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</si>
  <si>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</si>
  <si>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</si>
  <si>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</si>
  <si>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</si>
  <si>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</si>
  <si>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</si>
  <si>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</si>
  <si>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</si>
  <si>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</si>
  <si>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</si>
  <si>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</si>
  <si>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</si>
  <si>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</si>
  <si>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</si>
  <si>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</si>
  <si>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</si>
  <si>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</si>
  <si>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</si>
  <si>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</si>
  <si>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</si>
  <si>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</si>
  <si>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</si>
  <si>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</si>
  <si>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</si>
  <si>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</si>
  <si>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</si>
  <si>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</si>
  <si>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</si>
  <si>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</si>
  <si>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</si>
  <si>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</si>
  <si>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</si>
  <si>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</si>
  <si>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</si>
  <si>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</si>
  <si>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</si>
  <si>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</si>
  <si>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</si>
  <si>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</si>
  <si>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</si>
  <si>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</si>
  <si>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</si>
  <si>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</si>
  <si>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</si>
  <si>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</si>
  <si>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</si>
  <si>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</si>
  <si>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</si>
  <si>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</si>
  <si>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</si>
  <si>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</si>
  <si>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</si>
  <si>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</si>
  <si>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</si>
  <si>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</si>
  <si>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</si>
  <si>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</si>
  <si>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</si>
  <si>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</si>
  <si>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</si>
  <si>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</si>
  <si>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</si>
  <si>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</si>
  <si>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</si>
  <si>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</si>
  <si>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</si>
  <si>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</si>
  <si>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</si>
  <si>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</si>
  <si>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</si>
  <si>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</si>
  <si>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</si>
  <si>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</si>
  <si>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</si>
  <si>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</si>
  <si>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</si>
  <si>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</si>
  <si>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</si>
  <si>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</si>
  <si>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</si>
  <si>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</si>
  <si>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</si>
  <si>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</si>
  <si>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</si>
  <si>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</si>
  <si>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</si>
  <si>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</si>
  <si>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</si>
  <si>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</si>
  <si>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</si>
  <si>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</si>
  <si>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</si>
  <si>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</si>
  <si>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</si>
  <si>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</si>
  <si>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</si>
  <si>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</si>
  <si>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</si>
  <si>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</si>
  <si>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</si>
  <si>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</si>
  <si>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</si>
  <si>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</si>
  <si>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</si>
  <si>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</si>
  <si>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</si>
  <si>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</si>
  <si>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</si>
  <si>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</si>
  <si>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</si>
  <si>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</si>
  <si>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</si>
  <si>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</si>
  <si>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</si>
  <si>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</si>
  <si>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</si>
  <si>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</si>
  <si>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</si>
  <si>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</si>
  <si>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</si>
  <si>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</si>
  <si>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</si>
  <si>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</si>
  <si>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</si>
  <si>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</si>
  <si>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</si>
  <si>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</si>
  <si>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</si>
  <si>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</si>
  <si>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</si>
  <si>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</si>
  <si>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</si>
  <si>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</si>
  <si>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</si>
  <si>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</si>
  <si>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</si>
  <si>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</si>
  <si>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</si>
  <si>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</si>
  <si>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</si>
  <si>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</si>
  <si>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</si>
  <si>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</si>
  <si>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</si>
  <si>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</si>
  <si>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</si>
  <si>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</si>
  <si>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</si>
  <si>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</si>
  <si>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</si>
  <si>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</si>
  <si>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</si>
  <si>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</si>
  <si>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</si>
  <si>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</si>
  <si>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</si>
  <si>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</si>
  <si>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</si>
  <si>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</si>
  <si>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</si>
  <si>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</si>
  <si>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</si>
  <si>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</si>
  <si>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</si>
  <si>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</si>
  <si>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</si>
  <si>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</si>
  <si>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</si>
  <si>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</si>
  <si>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</si>
  <si>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</si>
  <si>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</si>
  <si>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</si>
  <si>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</si>
  <si>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</si>
  <si>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</si>
  <si>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</si>
  <si>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</si>
  <si>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</si>
  <si>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</si>
  <si>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</si>
  <si>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</si>
  <si>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</si>
  <si>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</si>
  <si>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</si>
  <si>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</si>
  <si>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</si>
  <si>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</si>
  <si>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</si>
  <si>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</si>
  <si>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</si>
  <si>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</si>
  <si>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</si>
  <si>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</si>
  <si>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</si>
  <si>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</si>
  <si>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</si>
  <si>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</si>
  <si>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</si>
  <si>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</si>
  <si>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</si>
  <si>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</si>
  <si>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</si>
  <si>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</si>
  <si>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</si>
  <si>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</si>
  <si>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</si>
  <si>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</si>
  <si>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</si>
  <si>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</si>
  <si>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</si>
  <si>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</si>
  <si>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</si>
  <si>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</si>
  <si>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</si>
  <si>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</si>
  <si>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</si>
  <si>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</si>
  <si>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</si>
  <si>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</si>
  <si>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</si>
  <si>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</si>
  <si>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</si>
  <si>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</si>
  <si>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</si>
  <si>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</si>
  <si>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</si>
  <si>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</si>
  <si>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</si>
  <si>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</si>
  <si>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</si>
  <si>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</si>
  <si>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</si>
  <si>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</si>
  <si>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</si>
  <si>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</si>
  <si>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</si>
  <si>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</si>
  <si>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</si>
  <si>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</si>
  <si>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</si>
  <si>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</si>
  <si>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</si>
  <si>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</si>
  <si>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</si>
  <si>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</si>
  <si>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</si>
  <si>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</si>
  <si>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</si>
  <si>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</si>
  <si>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</si>
  <si>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</si>
  <si>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</si>
  <si>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</si>
  <si>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</si>
  <si>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</si>
  <si>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</si>
  <si>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</si>
  <si>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</si>
  <si>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</si>
  <si>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</si>
  <si>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</si>
  <si>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</si>
  <si>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</si>
  <si>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</si>
  <si>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</si>
  <si>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</si>
  <si>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</si>
  <si>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</si>
  <si>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</si>
  <si>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</si>
  <si>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</si>
  <si>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</si>
  <si>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</si>
  <si>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</si>
  <si>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</si>
  <si>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</si>
  <si>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</si>
  <si>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</si>
  <si>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</si>
  <si>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</si>
  <si>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</si>
  <si>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</si>
  <si>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</si>
  <si>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</si>
  <si>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</si>
  <si>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</si>
  <si>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</si>
  <si>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</si>
  <si>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</si>
  <si>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</si>
  <si>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</si>
  <si>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</si>
  <si>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</si>
  <si>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</si>
  <si>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</si>
  <si>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</si>
  <si>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</si>
  <si>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</si>
  <si>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</si>
  <si>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</si>
  <si>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</si>
  <si>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</si>
  <si>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</si>
  <si>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</si>
  <si>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</si>
  <si>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</si>
  <si>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</si>
  <si>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</si>
  <si>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</si>
  <si>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</si>
  <si>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</si>
  <si>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</si>
  <si>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</si>
  <si>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</si>
  <si>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</si>
  <si>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</si>
  <si>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</si>
  <si>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</si>
  <si>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</si>
  <si>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</si>
  <si>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</si>
  <si>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</si>
  <si>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</si>
  <si>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</si>
  <si>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</si>
  <si>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</si>
  <si>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</si>
  <si>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</si>
  <si>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</si>
  <si>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</si>
  <si>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</si>
  <si>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</si>
  <si>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</si>
  <si>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</si>
  <si>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</si>
  <si>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</si>
  <si>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</si>
  <si>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</si>
  <si>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</si>
  <si>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</si>
  <si>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</si>
  <si>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</si>
  <si>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</si>
  <si>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</si>
  <si>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</si>
  <si>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</si>
  <si>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</si>
  <si>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</si>
  <si>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</si>
  <si>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</si>
  <si>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</si>
  <si>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</si>
  <si>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</si>
  <si>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</si>
  <si>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</si>
  <si>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</si>
  <si>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</si>
  <si>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</si>
  <si>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</si>
  <si>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</si>
  <si>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</si>
  <si>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</si>
  <si>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</si>
  <si>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</si>
  <si>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</si>
  <si>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</si>
  <si>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</si>
  <si>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</si>
  <si>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</si>
  <si>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</si>
  <si>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</si>
  <si>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</si>
  <si>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</si>
  <si>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</si>
  <si>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</si>
  <si>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</si>
  <si>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</si>
  <si>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</si>
  <si>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</si>
  <si>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</si>
  <si>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</si>
  <si>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</si>
  <si>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</si>
  <si>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</si>
  <si>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</si>
  <si>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</si>
  <si>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</si>
  <si>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</si>
  <si>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</si>
  <si>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</si>
  <si>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</si>
  <si>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</si>
  <si>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</si>
  <si>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</si>
  <si>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</si>
  <si>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</si>
  <si>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</si>
  <si>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</si>
  <si>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</si>
  <si>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</si>
  <si>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</si>
  <si>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</si>
  <si>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</si>
  <si>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</si>
  <si>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</si>
  <si>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</si>
  <si>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</si>
  <si>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</si>
  <si>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</si>
  <si>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</si>
  <si>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</si>
  <si>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</si>
  <si>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</si>
  <si>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</si>
  <si>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</si>
  <si>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</si>
  <si>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</si>
  <si>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</si>
  <si>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</si>
  <si>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</si>
  <si>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</si>
  <si>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</si>
  <si>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</si>
  <si>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</si>
  <si>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</si>
  <si>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</si>
  <si>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</si>
  <si>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</si>
  <si>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</si>
  <si>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</si>
  <si>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</si>
  <si>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</si>
  <si>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</si>
  <si>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</si>
  <si>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</si>
  <si>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</si>
  <si>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</si>
  <si>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</si>
  <si>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</si>
  <si>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</si>
  <si>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</si>
  <si>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</si>
  <si>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</si>
  <si>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</si>
  <si>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</si>
  <si>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</si>
  <si>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</si>
  <si>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</si>
  <si>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</si>
  <si>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</si>
  <si>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</si>
  <si>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</si>
  <si>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</si>
  <si>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</si>
  <si>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</si>
  <si>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</si>
  <si>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</si>
  <si>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</si>
  <si>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</si>
  <si>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</si>
  <si>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</si>
  <si>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</si>
  <si>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</si>
  <si>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</si>
  <si>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</si>
  <si>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</si>
  <si>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</si>
  <si>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</si>
  <si>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</si>
  <si>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</si>
  <si>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</si>
  <si>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</si>
  <si>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</si>
  <si>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</si>
  <si>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</si>
  <si>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</si>
  <si>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</si>
  <si>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</si>
  <si>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</si>
  <si>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</si>
  <si>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</si>
  <si>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</si>
  <si>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</si>
  <si>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</si>
  <si>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</si>
  <si>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</si>
  <si>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</si>
  <si>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</si>
  <si>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</si>
  <si>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</si>
  <si>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</si>
  <si>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</si>
  <si>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</si>
  <si>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</si>
  <si>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</si>
  <si>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</si>
  <si>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</si>
  <si>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</si>
  <si>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</si>
  <si>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</si>
  <si>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</si>
  <si>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</si>
  <si>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</si>
  <si>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</si>
  <si>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</si>
  <si>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</si>
  <si>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</si>
  <si>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</si>
  <si>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</si>
  <si>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</si>
  <si>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</si>
  <si>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</si>
  <si>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</si>
  <si>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</si>
  <si>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</si>
  <si>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</si>
  <si>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</si>
  <si>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</si>
  <si>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</si>
  <si>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</si>
  <si>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</si>
  <si>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</si>
  <si>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</si>
  <si>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</si>
  <si>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</si>
  <si>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</si>
  <si>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</si>
  <si>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</si>
  <si>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</si>
  <si>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</si>
  <si>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</si>
  <si>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</si>
  <si>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</si>
  <si>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</si>
  <si>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</si>
  <si>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</si>
  <si>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</si>
  <si>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</si>
  <si>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</si>
  <si>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</si>
  <si>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</si>
  <si>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</si>
  <si>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</si>
  <si>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</si>
  <si>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</si>
  <si>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</si>
  <si>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</si>
  <si>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</si>
  <si>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</si>
  <si>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</si>
  <si>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</si>
  <si>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</si>
  <si>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</si>
  <si>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</si>
  <si>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</si>
  <si>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</si>
  <si>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</si>
  <si>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</si>
  <si>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</si>
  <si>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</si>
  <si>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</si>
  <si>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</si>
  <si>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</si>
  <si>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</si>
  <si>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</si>
  <si>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</si>
  <si>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</si>
  <si>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</si>
  <si>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</si>
  <si>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</si>
  <si>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</si>
  <si>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</si>
  <si>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</si>
  <si>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</si>
  <si>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</si>
  <si>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</si>
  <si>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</si>
  <si>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</si>
  <si>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</si>
  <si>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</si>
  <si>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</si>
  <si>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</si>
  <si>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</si>
  <si>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</si>
  <si>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</si>
  <si>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</si>
  <si>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</si>
  <si>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</si>
  <si>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</si>
  <si>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</si>
  <si>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</si>
  <si>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</si>
  <si>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</si>
  <si>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</si>
  <si>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</si>
  <si>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</si>
  <si>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</si>
  <si>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</si>
  <si>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</si>
  <si>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</si>
  <si>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</si>
  <si>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</si>
  <si>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</si>
  <si>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</si>
  <si>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</si>
  <si>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</si>
  <si>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</si>
  <si>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</si>
  <si>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</si>
  <si>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</si>
  <si>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</si>
  <si>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</si>
  <si>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</si>
  <si>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</si>
  <si>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</si>
  <si>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</si>
  <si>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</si>
  <si>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</si>
  <si>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</si>
  <si>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</si>
  <si>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</si>
  <si>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</si>
  <si>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</si>
  <si>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</si>
  <si>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</si>
  <si>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</si>
  <si>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</si>
  <si>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</si>
  <si>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</si>
  <si>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</si>
  <si>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</si>
  <si>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</si>
  <si>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</si>
  <si>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</si>
  <si>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</si>
  <si>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</si>
  <si>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</si>
  <si>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</si>
  <si>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</si>
  <si>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</si>
  <si>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</si>
  <si>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</si>
  <si>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</si>
  <si>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</si>
  <si>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</si>
  <si>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</si>
  <si>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</si>
  <si>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</si>
  <si>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</si>
  <si>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</si>
  <si>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</si>
  <si>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</si>
  <si>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</si>
  <si>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</si>
  <si>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</si>
  <si>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</si>
  <si>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</si>
  <si>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</si>
  <si>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</si>
  <si>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</si>
  <si>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</si>
  <si>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</si>
  <si>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</si>
  <si>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</si>
  <si>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</si>
  <si>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</si>
  <si>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</si>
  <si>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</si>
  <si>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</si>
  <si>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</si>
  <si>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</si>
  <si>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</si>
  <si>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</si>
  <si>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</si>
  <si>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</si>
  <si>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</si>
  <si>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</si>
  <si>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</si>
  <si>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</si>
  <si>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</si>
  <si>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</si>
  <si>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</si>
  <si>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</si>
  <si>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</si>
  <si>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</si>
  <si>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</si>
  <si>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</si>
  <si>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</si>
  <si>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</si>
  <si>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</si>
  <si>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</si>
  <si>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</si>
  <si>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</si>
  <si>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</si>
  <si>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</si>
  <si>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</si>
  <si>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</si>
  <si>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</si>
  <si>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</si>
  <si>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</si>
  <si>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</si>
  <si>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</si>
  <si>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</si>
  <si>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</si>
  <si>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</si>
  <si>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</si>
  <si>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</si>
  <si>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</si>
  <si>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</si>
  <si>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</si>
  <si>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</si>
  <si>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</si>
  <si>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</si>
  <si>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</si>
  <si>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</si>
  <si>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</si>
  <si>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</si>
  <si>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</si>
  <si>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</si>
  <si>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</si>
  <si>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</si>
  <si>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</si>
  <si>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</si>
  <si>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</si>
  <si>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</si>
  <si>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</si>
  <si>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</si>
  <si>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</si>
  <si>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</si>
  <si>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</si>
  <si>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</si>
  <si>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</si>
  <si>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</si>
  <si>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</si>
  <si>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</si>
  <si>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</si>
  <si>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</si>
  <si>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</si>
  <si>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</si>
  <si>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</si>
  <si>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</si>
  <si>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</si>
  <si>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</si>
  <si>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</si>
  <si>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</si>
  <si>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</si>
  <si>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</si>
  <si>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</si>
  <si>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</si>
  <si>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</si>
  <si>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</si>
  <si>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</si>
  <si>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</si>
  <si>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</si>
  <si>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</si>
  <si>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</si>
  <si>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</si>
  <si>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</si>
  <si>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</si>
  <si>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</si>
  <si>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</si>
  <si>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</si>
  <si>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</si>
  <si>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</si>
  <si>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</si>
  <si>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</si>
  <si>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</si>
  <si>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</si>
  <si>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</si>
  <si>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</si>
  <si>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</si>
  <si>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</si>
  <si>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</si>
  <si>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</si>
  <si>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</si>
  <si>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</si>
  <si>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</si>
  <si>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</si>
  <si>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</si>
  <si>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</si>
  <si>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</si>
  <si>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</si>
  <si>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</si>
  <si>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</si>
  <si>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</si>
  <si>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</si>
  <si>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</si>
  <si>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</si>
  <si>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</si>
  <si>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</si>
  <si>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</si>
  <si>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</si>
  <si>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</si>
  <si>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</si>
  <si>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</si>
  <si>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</si>
  <si>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</si>
  <si>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</si>
  <si>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</si>
  <si>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</si>
  <si>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</si>
  <si>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</si>
  <si>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</si>
  <si>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</si>
  <si>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</si>
  <si>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</si>
  <si>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</si>
  <si>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</si>
  <si>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</si>
  <si>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</si>
  <si>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</si>
  <si>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</si>
  <si>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</si>
  <si>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</si>
  <si>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</si>
  <si>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</si>
  <si>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</si>
  <si>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</si>
  <si>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</si>
  <si>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</si>
  <si>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</si>
  <si>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</si>
  <si>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</si>
  <si>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</si>
  <si>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</si>
  <si>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</si>
  <si>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</si>
  <si>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</si>
  <si>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</si>
  <si>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</si>
  <si>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</si>
  <si>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</si>
  <si>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</si>
  <si>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</si>
  <si>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</si>
  <si>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</si>
  <si>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</si>
  <si>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</si>
  <si>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</si>
  <si>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</si>
  <si>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</si>
  <si>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</si>
  <si>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</si>
  <si>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</si>
  <si>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</si>
  <si>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</si>
  <si>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</si>
  <si>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</si>
  <si>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</si>
  <si>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</si>
  <si>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</si>
  <si>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</si>
  <si>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</si>
  <si>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</si>
  <si>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</si>
  <si>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</si>
  <si>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</si>
  <si>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</si>
  <si>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</si>
  <si>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</si>
  <si>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</si>
  <si>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</si>
  <si>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</si>
  <si>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</si>
  <si>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</si>
  <si>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</si>
  <si>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</si>
  <si>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</si>
  <si>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</si>
  <si>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</si>
  <si>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</si>
  <si>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</si>
  <si>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</si>
  <si>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</si>
  <si>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</si>
  <si>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</si>
  <si>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</si>
  <si>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</si>
  <si>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</si>
  <si>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</si>
  <si>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</si>
  <si>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</si>
  <si>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</si>
  <si>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</si>
  <si>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</si>
  <si>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</si>
  <si>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</si>
  <si>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</si>
  <si>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</si>
  <si>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</si>
  <si>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</si>
  <si>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</si>
  <si>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</si>
  <si>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</si>
  <si>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</si>
  <si>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</si>
  <si>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</si>
  <si>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</si>
  <si>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</si>
  <si>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</si>
  <si>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</si>
  <si>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</si>
  <si>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</si>
  <si>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</si>
  <si>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</si>
  <si>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</si>
  <si>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</si>
  <si>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</si>
  <si>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</si>
  <si>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</si>
  <si>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</si>
  <si>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</si>
  <si>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</si>
  <si>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</si>
  <si>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</si>
  <si>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</si>
  <si>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</si>
  <si>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</si>
  <si>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</si>
  <si>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</si>
  <si>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</si>
  <si>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</si>
  <si>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</si>
  <si>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</si>
  <si>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</si>
  <si>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</si>
  <si>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</si>
  <si>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</si>
  <si>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</si>
  <si>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</si>
  <si>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</si>
  <si>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</si>
  <si>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</si>
  <si>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</si>
  <si>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</si>
  <si>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</si>
  <si>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</si>
  <si>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</si>
  <si>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</si>
  <si>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</si>
  <si>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</si>
  <si>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</si>
  <si>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</si>
  <si>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</si>
  <si>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</si>
  <si>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</si>
  <si>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</si>
  <si>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</si>
  <si>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</si>
  <si>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</si>
  <si>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</si>
  <si>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</si>
  <si>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</si>
  <si>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</si>
  <si>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</si>
  <si>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</si>
  <si>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</si>
  <si>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</si>
  <si>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</si>
  <si>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</si>
  <si>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</si>
  <si>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</si>
  <si>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</si>
  <si>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</si>
  <si>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</si>
  <si>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</si>
  <si>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</si>
  <si>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</si>
  <si>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</si>
  <si>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</si>
  <si>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</si>
  <si>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</si>
  <si>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</si>
  <si>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</si>
  <si>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</si>
  <si>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</si>
  <si>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</si>
  <si>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</si>
  <si>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</si>
  <si>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</si>
  <si>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</si>
  <si>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</si>
  <si>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</si>
  <si>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</si>
  <si>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</si>
  <si>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</si>
  <si>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</si>
  <si>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</si>
  <si>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</si>
  <si>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</si>
  <si>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</si>
  <si>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</si>
  <si>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</si>
  <si>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</si>
  <si>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</si>
  <si>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</si>
  <si>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</si>
  <si>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</si>
  <si>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</si>
  <si>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</si>
  <si>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</si>
  <si>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</si>
  <si>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</si>
  <si>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</si>
  <si>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</si>
  <si>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</si>
  <si>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</si>
  <si>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</si>
  <si>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</si>
  <si>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</si>
  <si>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</si>
  <si>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</si>
  <si>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</si>
  <si>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</si>
  <si>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</si>
  <si>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</si>
  <si>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</si>
  <si>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</si>
  <si>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</si>
  <si>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</si>
  <si>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</si>
  <si>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</si>
  <si>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</si>
  <si>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</si>
  <si>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</si>
  <si>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</si>
  <si>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</si>
  <si>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</si>
  <si>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</si>
  <si>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</si>
  <si>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</si>
  <si>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</si>
  <si>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</si>
  <si>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</si>
  <si>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</si>
  <si>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</si>
  <si>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</si>
  <si>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</si>
  <si>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</si>
  <si>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</si>
  <si>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</si>
  <si>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</si>
  <si>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</si>
  <si>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</si>
  <si>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</si>
  <si>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</si>
  <si>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</si>
  <si>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</si>
  <si>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</si>
  <si>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</si>
  <si>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</si>
  <si>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</si>
  <si>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</si>
  <si>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</si>
  <si>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</si>
  <si>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</si>
  <si>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</si>
  <si>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</si>
  <si>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</si>
  <si>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</si>
  <si>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</si>
  <si>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</si>
  <si>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</si>
  <si>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</si>
  <si>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</si>
  <si>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</si>
  <si>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</si>
  <si>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</si>
  <si>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</si>
  <si>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</si>
  <si>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</si>
  <si>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</si>
  <si>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</si>
  <si>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</si>
  <si>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</si>
  <si>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</si>
  <si>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</si>
  <si>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</si>
  <si>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</si>
  <si>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</si>
  <si>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</si>
  <si>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</si>
  <si>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</si>
  <si>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</si>
  <si>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</si>
  <si>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</si>
  <si>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</si>
  <si>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</si>
  <si>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</si>
  <si>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</si>
  <si>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</si>
  <si>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</si>
  <si>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</si>
  <si>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</si>
  <si>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</si>
  <si>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</si>
  <si>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</si>
  <si>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</si>
  <si>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</si>
  <si>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</si>
  <si>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</si>
  <si>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</si>
  <si>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</si>
  <si>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</si>
  <si>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</si>
  <si>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</si>
  <si>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</si>
  <si>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</si>
  <si>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</si>
  <si>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</si>
  <si>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</si>
  <si>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</si>
  <si>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</si>
  <si>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</si>
  <si>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</si>
  <si>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</si>
  <si>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</si>
  <si>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</si>
  <si>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</si>
  <si>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</si>
  <si>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</si>
  <si>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</si>
  <si>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</si>
  <si>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</si>
  <si>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</si>
  <si>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</si>
  <si>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</si>
  <si>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</si>
  <si>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</si>
  <si>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</si>
  <si>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</si>
  <si>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</si>
  <si>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</si>
  <si>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</si>
  <si>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</si>
  <si>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</si>
  <si>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</si>
  <si>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</si>
  <si>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</si>
  <si>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</si>
  <si>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</si>
  <si>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</si>
  <si>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</si>
  <si>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</si>
  <si>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</si>
  <si>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</si>
  <si>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</si>
  <si>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</si>
  <si>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</si>
  <si>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</si>
  <si>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</si>
  <si>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</si>
  <si>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</si>
  <si>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</si>
  <si>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</si>
  <si>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</si>
  <si>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</si>
  <si>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</si>
  <si>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</si>
  <si>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</si>
  <si>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</si>
  <si>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</si>
  <si>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</si>
  <si>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</si>
  <si>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</si>
  <si>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</si>
  <si>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</si>
  <si>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</si>
  <si>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</si>
  <si>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</si>
  <si>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</si>
  <si>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</si>
  <si>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</si>
  <si>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</si>
  <si>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</si>
  <si>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</si>
  <si>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</si>
  <si>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</si>
  <si>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</si>
  <si>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</si>
  <si>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</si>
  <si>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</si>
  <si>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</si>
  <si>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</si>
  <si>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</si>
  <si>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</si>
  <si>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</si>
  <si>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</si>
  <si>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</si>
  <si>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</si>
  <si>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</si>
  <si>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</si>
  <si>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</si>
  <si>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</si>
  <si>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</si>
  <si>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</si>
  <si>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</si>
  <si>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</si>
  <si>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</si>
  <si>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</si>
  <si>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</si>
  <si>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</si>
  <si>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</si>
  <si>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</si>
  <si>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</si>
  <si>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</si>
  <si>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</si>
  <si>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</si>
  <si>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</si>
  <si>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</si>
  <si>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</si>
  <si>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</si>
  <si>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</si>
  <si>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</si>
  <si>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</si>
  <si>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</si>
  <si>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</si>
  <si>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</si>
  <si>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</si>
  <si>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</si>
  <si>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</si>
  <si>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</si>
  <si>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</si>
  <si>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</si>
  <si>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</si>
  <si>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</si>
  <si>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</si>
  <si>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</si>
  <si>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</si>
  <si>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</si>
  <si>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</si>
  <si>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</si>
  <si>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</si>
  <si>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</si>
  <si>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</si>
  <si>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</si>
  <si>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</si>
  <si>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</si>
  <si>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</si>
  <si>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</si>
  <si>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</si>
  <si>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</si>
  <si>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</si>
  <si>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</si>
  <si>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</si>
  <si>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</si>
  <si>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</si>
  <si>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</si>
  <si>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</si>
  <si>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</si>
  <si>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</si>
  <si>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</si>
  <si>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</si>
  <si>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</si>
  <si>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</si>
  <si>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</si>
  <si>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</si>
  <si>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</si>
  <si>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</si>
  <si>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</si>
  <si>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</si>
  <si>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</si>
  <si>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</si>
  <si>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</si>
  <si>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</si>
  <si>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</si>
  <si>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</si>
  <si>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</si>
  <si>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</si>
  <si>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</si>
  <si>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</si>
  <si>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</si>
  <si>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</si>
  <si>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</si>
  <si>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</si>
  <si>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</si>
  <si>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</si>
  <si>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</si>
  <si>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</si>
  <si>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</si>
  <si>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</si>
  <si>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</si>
  <si>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</si>
  <si>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</si>
  <si>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</si>
  <si>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</si>
  <si>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</si>
  <si>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</si>
  <si>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</si>
  <si>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</si>
  <si>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</si>
  <si>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</si>
  <si>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</si>
  <si>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</si>
  <si>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</si>
  <si>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</si>
  <si>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</si>
  <si>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</si>
  <si>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</si>
  <si>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</si>
  <si>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</si>
  <si>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</si>
  <si>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</si>
  <si>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</si>
  <si>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</si>
  <si>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</si>
  <si>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</si>
  <si>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</si>
  <si>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</si>
  <si>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</si>
  <si>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</si>
  <si>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</si>
  <si>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</si>
  <si>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</si>
  <si>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</si>
  <si>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</si>
  <si>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</si>
  <si>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</si>
  <si>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</si>
  <si>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</si>
  <si>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</si>
  <si>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</si>
  <si>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</si>
  <si>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</si>
  <si>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</si>
  <si>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</si>
  <si>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</si>
  <si>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</si>
  <si>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</si>
  <si>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</si>
  <si>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</si>
  <si>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</si>
  <si>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</si>
  <si>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</si>
  <si>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</si>
  <si>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</si>
  <si>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</si>
  <si>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</si>
  <si>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</si>
  <si>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</si>
  <si>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</si>
  <si>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</si>
  <si>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</si>
  <si>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</si>
  <si>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</si>
  <si>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</si>
  <si>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</si>
  <si>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</si>
  <si>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</si>
  <si>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</si>
  <si>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</si>
  <si>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</si>
  <si>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</si>
  <si>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</si>
  <si>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</si>
  <si>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</si>
  <si>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</si>
  <si>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</si>
  <si>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</si>
  <si>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</si>
  <si>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</si>
  <si>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</si>
  <si>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</si>
  <si>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</si>
  <si>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</si>
  <si>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</si>
  <si>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</si>
  <si>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</si>
  <si>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</si>
  <si>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</si>
  <si>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</si>
  <si>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</si>
  <si>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</si>
  <si>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</si>
  <si>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</si>
  <si>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</si>
  <si>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</si>
  <si>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</si>
  <si>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</si>
  <si>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</si>
  <si>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</si>
  <si>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</si>
  <si>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</si>
  <si>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</si>
  <si>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</si>
  <si>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</si>
  <si>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</si>
  <si>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</si>
  <si>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</si>
  <si>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</si>
  <si>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</si>
  <si>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</si>
  <si>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</si>
  <si>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</si>
  <si>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</si>
  <si>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</si>
  <si>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</si>
  <si>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</si>
  <si>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</si>
  <si>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</si>
  <si>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</si>
  <si>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</si>
  <si>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</si>
  <si>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</si>
  <si>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</si>
  <si>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</si>
  <si>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</si>
  <si>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</si>
  <si>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</si>
  <si>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</si>
  <si>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</si>
  <si>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</si>
  <si>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</si>
  <si>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</si>
  <si>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</si>
  <si>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</si>
  <si>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</si>
  <si>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</si>
  <si>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</si>
  <si>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</si>
  <si>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</si>
  <si>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</si>
  <si>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</si>
  <si>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</si>
  <si>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</si>
  <si>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</si>
  <si>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</si>
  <si>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</si>
  <si>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</si>
  <si>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</si>
  <si>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</si>
  <si>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</si>
  <si>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</si>
  <si>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</si>
  <si>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</si>
  <si>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</si>
  <si>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</si>
  <si>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</si>
  <si>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</si>
  <si>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</si>
  <si>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</si>
  <si>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</si>
  <si>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</si>
  <si>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</si>
  <si>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</si>
  <si>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</si>
  <si>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</si>
  <si>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</si>
  <si>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</si>
  <si>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</si>
  <si>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</si>
  <si>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</si>
  <si>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</si>
  <si>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</si>
  <si>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</si>
  <si>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</si>
  <si>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</si>
  <si>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</si>
  <si>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</si>
  <si>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</si>
  <si>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</si>
  <si>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</si>
  <si>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</si>
  <si>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</si>
  <si>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</si>
  <si>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</si>
  <si>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</si>
  <si>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</si>
  <si>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</si>
  <si>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</si>
  <si>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</si>
  <si>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</si>
  <si>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</si>
  <si>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</si>
  <si>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</si>
  <si>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</si>
  <si>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</si>
  <si>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</si>
  <si>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</si>
  <si>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</si>
  <si>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</si>
  <si>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</si>
  <si>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</si>
  <si>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</si>
  <si>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</si>
  <si>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</si>
  <si>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</si>
  <si>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</si>
  <si>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</si>
  <si>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</si>
  <si>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</si>
  <si>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</si>
  <si>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</si>
  <si>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</si>
  <si>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</si>
  <si>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</si>
  <si>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</si>
  <si>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</si>
  <si>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</si>
  <si>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</si>
  <si>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</si>
  <si>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</si>
  <si>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</si>
  <si>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</si>
  <si>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</si>
  <si>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</si>
  <si>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</si>
  <si>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</si>
  <si>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</si>
  <si>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</si>
  <si>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</si>
  <si>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</si>
  <si>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</si>
  <si>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</si>
  <si>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</si>
  <si>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</si>
  <si>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</si>
  <si>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</si>
  <si>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</si>
  <si>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</si>
  <si>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</si>
  <si>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</si>
  <si>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</si>
  <si>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</si>
  <si>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</si>
  <si>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</si>
  <si>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</si>
  <si>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</si>
  <si>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</si>
  <si>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</si>
  <si>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</si>
  <si>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</si>
  <si>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</si>
  <si>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</si>
  <si>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</si>
  <si>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</si>
  <si>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</si>
  <si>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</si>
  <si>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</si>
  <si>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</si>
  <si>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</si>
  <si>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</si>
  <si>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</si>
  <si>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</si>
  <si>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</si>
  <si>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</si>
  <si>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</si>
  <si>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</si>
  <si>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</si>
  <si>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</si>
  <si>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</si>
  <si>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</si>
  <si>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</si>
  <si>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</si>
  <si>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</si>
  <si>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</si>
  <si>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</si>
  <si>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</si>
  <si>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</si>
  <si>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</si>
  <si>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</si>
  <si>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</si>
  <si>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</si>
  <si>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</si>
  <si>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</si>
  <si>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</si>
  <si>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</si>
  <si>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</si>
  <si>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</si>
  <si>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</si>
  <si>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</si>
  <si>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</si>
  <si>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</si>
  <si>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</si>
  <si>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</si>
  <si>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</si>
  <si>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</si>
  <si>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</si>
  <si>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</si>
  <si>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</si>
  <si>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</si>
  <si>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</si>
  <si>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</si>
  <si>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</si>
  <si>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</si>
  <si>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</si>
  <si>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</si>
  <si>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</si>
  <si>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</si>
  <si>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</si>
  <si>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</si>
  <si>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</si>
  <si>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</si>
  <si>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</si>
  <si>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</si>
  <si>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</si>
  <si>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</si>
  <si>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</si>
  <si>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</si>
  <si>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</si>
  <si>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</si>
  <si>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</si>
  <si>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</si>
  <si>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</si>
  <si>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</si>
  <si>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</si>
  <si>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</si>
  <si>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</si>
  <si>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</si>
  <si>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</si>
  <si>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</si>
  <si>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</si>
  <si>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</si>
  <si>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</si>
  <si>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</si>
  <si>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</si>
  <si>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</si>
  <si>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</si>
  <si>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</si>
  <si>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</si>
  <si>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</si>
  <si>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</si>
  <si>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</si>
  <si>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</si>
  <si>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</si>
  <si>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</si>
  <si>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</si>
  <si>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</si>
  <si>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</si>
  <si>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</si>
  <si>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</si>
  <si>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</si>
  <si>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</si>
  <si>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</si>
  <si>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</si>
  <si>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</si>
  <si>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</si>
  <si>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</si>
  <si>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</si>
  <si>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</si>
  <si>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</si>
  <si>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</si>
  <si>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</si>
  <si>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</si>
  <si>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</si>
  <si>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</si>
  <si>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</si>
  <si>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</si>
  <si>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</si>
  <si>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</si>
  <si>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</si>
  <si>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</si>
  <si>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</si>
  <si>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</si>
  <si>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</si>
  <si>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</si>
  <si>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</si>
  <si>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</si>
  <si>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</si>
  <si>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</si>
  <si>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</si>
  <si>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</si>
  <si>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</si>
  <si>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</si>
  <si>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</si>
  <si>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</si>
  <si>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</si>
  <si>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</si>
  <si>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</si>
  <si>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</si>
  <si>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</si>
  <si>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</si>
  <si>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</si>
  <si>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</si>
  <si>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</si>
  <si>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</si>
  <si>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</si>
  <si>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</si>
  <si>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</si>
  <si>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</si>
  <si>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</si>
  <si>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</si>
  <si>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</si>
  <si>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</si>
  <si>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</si>
  <si>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</si>
  <si>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</si>
  <si>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</si>
  <si>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</si>
  <si>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</si>
  <si>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</si>
  <si>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</si>
  <si>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</si>
  <si>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</si>
  <si>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</si>
  <si>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</si>
  <si>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</si>
  <si>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</si>
  <si>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</si>
  <si>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</si>
  <si>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</si>
  <si>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</si>
  <si>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</si>
  <si>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</si>
  <si>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</si>
  <si>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</si>
  <si>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</si>
  <si>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</si>
  <si>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</si>
  <si>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</si>
  <si>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</si>
  <si>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</si>
  <si>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</si>
  <si>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</si>
  <si>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</si>
  <si>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</si>
  <si>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</si>
  <si>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</si>
  <si>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</si>
  <si>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</si>
  <si>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</si>
  <si>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</si>
  <si>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</si>
  <si>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</si>
  <si>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</si>
  <si>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</si>
  <si>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</si>
  <si>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</si>
  <si>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</si>
  <si>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</si>
  <si>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</si>
  <si>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</si>
  <si>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</si>
  <si>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</si>
  <si>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</si>
  <si>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</si>
  <si>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</si>
  <si>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</si>
  <si>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</si>
  <si>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</si>
  <si>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</si>
  <si>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</si>
  <si>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</si>
  <si>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</si>
  <si>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</si>
  <si>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</si>
  <si>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</si>
  <si>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</si>
  <si>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</si>
  <si>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</si>
  <si>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</si>
  <si>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</si>
  <si>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</si>
  <si>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</si>
  <si>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</si>
  <si>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</si>
  <si>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</si>
  <si>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</si>
  <si>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</si>
  <si>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</si>
  <si>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</si>
  <si>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</si>
  <si>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</si>
  <si>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</si>
  <si>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</si>
  <si>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</si>
  <si>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</si>
  <si>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</si>
  <si>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</si>
  <si>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</si>
  <si>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</si>
  <si>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</si>
  <si>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</si>
  <si>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</si>
  <si>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</si>
  <si>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</si>
  <si>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</si>
  <si>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</si>
  <si>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</si>
  <si>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</si>
  <si>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</si>
  <si>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</si>
  <si>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</si>
  <si>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</si>
  <si>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</si>
  <si>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</si>
  <si>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</si>
  <si>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</si>
  <si>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</si>
  <si>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</si>
  <si>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</si>
  <si>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</si>
  <si>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</si>
  <si>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</si>
  <si>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</si>
  <si>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</si>
  <si>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</si>
  <si>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</si>
  <si>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</si>
  <si>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</si>
  <si>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</si>
  <si>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</si>
  <si>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</si>
  <si>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</si>
  <si>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</si>
  <si>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</si>
  <si>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</si>
  <si>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</si>
  <si>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</si>
  <si>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</si>
  <si>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</si>
  <si>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</si>
  <si>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</si>
  <si>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</si>
  <si>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</si>
  <si>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</si>
  <si>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</si>
  <si>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</si>
  <si>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</si>
  <si>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</si>
  <si>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</si>
  <si>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</si>
  <si>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</si>
  <si>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</si>
  <si>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</si>
  <si>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</si>
  <si>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</si>
  <si>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</si>
  <si>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</si>
  <si>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</si>
  <si>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</si>
  <si>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</si>
  <si>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</si>
  <si>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</si>
  <si>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</si>
  <si>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</si>
  <si>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</si>
  <si>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</si>
  <si>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</si>
  <si>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</si>
  <si>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</si>
  <si>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</si>
  <si>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</si>
  <si>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</si>
  <si>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</si>
  <si>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</si>
  <si>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</si>
  <si>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</si>
  <si>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</si>
  <si>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</si>
  <si>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</si>
  <si>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</si>
  <si>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</si>
  <si>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</si>
  <si>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</si>
  <si>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</si>
  <si>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</si>
  <si>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</si>
  <si>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</si>
  <si>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</si>
  <si>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</si>
  <si>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</si>
  <si>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</si>
  <si>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</si>
  <si>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</si>
  <si>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</si>
  <si>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</si>
  <si>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</si>
  <si>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</si>
  <si>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</si>
  <si>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</si>
  <si>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</si>
  <si>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</si>
  <si>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</si>
  <si>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</si>
  <si>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</si>
  <si>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</si>
  <si>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</si>
  <si>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</si>
  <si>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</si>
  <si>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</si>
  <si>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</si>
  <si>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</si>
  <si>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</si>
  <si>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</si>
  <si>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</si>
  <si>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</si>
  <si>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</si>
  <si>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</si>
  <si>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</si>
  <si>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</si>
  <si>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</si>
  <si>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</si>
  <si>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</si>
  <si>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</si>
  <si>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</si>
  <si>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</si>
  <si>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</si>
  <si>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</si>
  <si>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</si>
  <si>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</si>
  <si>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</si>
  <si>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</si>
  <si>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</si>
  <si>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</si>
  <si>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</si>
  <si>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</si>
  <si>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</si>
  <si>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</si>
  <si>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</si>
  <si>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</si>
  <si>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</si>
  <si>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</si>
  <si>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</si>
  <si>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</si>
  <si>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</si>
  <si>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</si>
  <si>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</si>
  <si>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</si>
  <si>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</si>
  <si>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</si>
  <si>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</si>
  <si>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</si>
  <si>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</si>
  <si>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</si>
  <si>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</si>
  <si>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</si>
  <si>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</si>
  <si>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</si>
  <si>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</si>
  <si>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</si>
  <si>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</si>
  <si>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</si>
  <si>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</si>
  <si>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</si>
  <si>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</si>
  <si>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</si>
  <si>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</si>
  <si>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</si>
  <si>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</si>
  <si>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</si>
  <si>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</si>
  <si>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</si>
  <si>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</si>
  <si>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</si>
  <si>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</si>
  <si>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</si>
  <si>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</si>
  <si>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</si>
  <si>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</si>
  <si>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</si>
  <si>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</si>
  <si>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</si>
  <si>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</si>
  <si>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</si>
  <si>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</si>
  <si>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</si>
  <si>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</si>
  <si>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</si>
  <si>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</si>
  <si>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</si>
  <si>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</si>
  <si>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</si>
  <si>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</si>
  <si>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</si>
  <si>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</si>
  <si>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</si>
  <si>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</si>
  <si>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</si>
  <si>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</si>
  <si>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</si>
  <si>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</si>
  <si>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</si>
  <si>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</si>
  <si>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</si>
  <si>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</si>
  <si>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</si>
  <si>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</si>
  <si>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</si>
  <si>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</si>
  <si>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</si>
  <si>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</si>
  <si>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</si>
  <si>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</si>
  <si>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</si>
  <si>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</si>
  <si>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</si>
  <si>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</si>
  <si>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</si>
  <si>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</si>
  <si>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</si>
  <si>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</si>
  <si>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</si>
  <si>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</si>
  <si>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</si>
  <si>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</si>
  <si>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</si>
  <si>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</si>
  <si>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</si>
  <si>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</si>
  <si>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</si>
  <si>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</si>
  <si>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</si>
  <si>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</si>
  <si>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</si>
  <si>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</si>
  <si>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</si>
  <si>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</si>
  <si>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</si>
  <si>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</si>
  <si>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</si>
  <si>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</si>
  <si>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</si>
  <si>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</si>
  <si>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</si>
  <si>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</si>
  <si>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</si>
  <si>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</si>
  <si>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</si>
  <si>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</si>
  <si>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</si>
  <si>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</si>
  <si>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</si>
  <si>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</si>
  <si>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</si>
  <si>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</si>
  <si>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</si>
  <si>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</si>
  <si>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</si>
  <si>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</si>
  <si>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</si>
  <si>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</si>
  <si>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</si>
  <si>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</si>
  <si>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</si>
  <si>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</si>
  <si>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</si>
  <si>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</si>
  <si>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</si>
  <si>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</si>
  <si>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</si>
  <si>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</si>
  <si>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</si>
  <si>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</si>
  <si>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</si>
  <si>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</si>
  <si>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</si>
  <si>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</si>
  <si>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</si>
  <si>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</si>
  <si>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</si>
  <si>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</si>
  <si>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</si>
  <si>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</si>
  <si>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</si>
  <si>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</si>
  <si>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</si>
  <si>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</si>
  <si>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</si>
  <si>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</si>
  <si>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</si>
  <si>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</si>
  <si>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</si>
  <si>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</si>
  <si>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</si>
  <si>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</si>
  <si>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</si>
  <si>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</si>
  <si>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</si>
  <si>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</si>
  <si>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</si>
  <si>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</si>
  <si>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</si>
  <si>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</si>
  <si>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</si>
  <si>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</si>
  <si>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</si>
  <si>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</si>
  <si>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</si>
  <si>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</si>
  <si>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</si>
  <si>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</si>
  <si>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</si>
  <si>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</si>
  <si>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</si>
  <si>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</si>
  <si>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</si>
  <si>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</si>
  <si>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</si>
  <si>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</si>
  <si>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</si>
  <si>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</si>
  <si>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</si>
  <si>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</si>
  <si>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</si>
  <si>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</si>
  <si>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</si>
  <si>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</si>
  <si>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</si>
  <si>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</si>
  <si>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</si>
  <si>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</si>
  <si>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</si>
  <si>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</si>
  <si>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</si>
  <si>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</si>
  <si>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</si>
  <si>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</si>
  <si>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</si>
  <si>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</si>
  <si>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</si>
  <si>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</si>
  <si>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</si>
  <si>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</si>
  <si>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</si>
  <si>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</si>
  <si>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</si>
  <si>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</si>
  <si>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</si>
  <si>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</si>
  <si>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</si>
  <si>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</si>
  <si>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</si>
  <si>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</si>
  <si>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</si>
  <si>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</si>
  <si>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</si>
  <si>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</si>
  <si>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</si>
  <si>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</si>
  <si>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</si>
  <si>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</si>
  <si>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</si>
  <si>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</si>
  <si>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</si>
  <si>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</si>
  <si>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</si>
  <si>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</si>
  <si>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</si>
  <si>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</si>
  <si>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</si>
  <si>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</si>
  <si>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</si>
  <si>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</si>
  <si>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</si>
  <si>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</si>
  <si>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</si>
  <si>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</si>
  <si>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</si>
  <si>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</si>
  <si>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</si>
  <si>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</si>
  <si>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</si>
  <si>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</si>
  <si>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</si>
  <si>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</si>
  <si>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</si>
  <si>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</si>
  <si>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</si>
  <si>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</si>
  <si>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</si>
  <si>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</si>
  <si>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</si>
  <si>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</si>
  <si>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</si>
  <si>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</si>
  <si>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</si>
  <si>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</si>
  <si>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</si>
  <si>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</si>
  <si>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</si>
  <si>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</si>
  <si>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</si>
  <si>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</si>
  <si>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</si>
  <si>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</si>
  <si>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</si>
  <si>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</si>
  <si>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</si>
  <si>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</si>
  <si>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</si>
  <si>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</si>
  <si>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</si>
  <si>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</si>
  <si>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</si>
  <si>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</si>
  <si>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</si>
  <si>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</si>
  <si>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</si>
  <si>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</si>
  <si>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</si>
  <si>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</si>
  <si>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</si>
  <si>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</si>
  <si>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</si>
  <si>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</si>
  <si>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</si>
  <si>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</si>
  <si>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</si>
  <si>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</si>
  <si>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</si>
  <si>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</si>
  <si>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</si>
  <si>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</si>
  <si>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</si>
  <si>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</si>
  <si>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</si>
  <si>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</si>
  <si>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</si>
  <si>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</si>
  <si>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</si>
  <si>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</si>
  <si>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</si>
  <si>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</si>
  <si>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</si>
  <si>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</si>
  <si>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</si>
  <si>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</si>
  <si>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</si>
  <si>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</si>
  <si>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</si>
  <si>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</si>
  <si>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</si>
  <si>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</si>
  <si>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</si>
  <si>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</si>
  <si>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</si>
  <si>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</si>
  <si>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</si>
  <si>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</si>
  <si>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</si>
  <si>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</si>
  <si>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</si>
  <si>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</si>
  <si>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</si>
  <si>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</si>
  <si>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</si>
  <si>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</si>
  <si>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</si>
  <si>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</si>
  <si>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</si>
  <si>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</si>
  <si>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</si>
  <si>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</si>
  <si>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</si>
  <si>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</si>
  <si>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</si>
  <si>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</si>
  <si>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</si>
  <si>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</si>
  <si>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</si>
  <si>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</si>
  <si>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</si>
  <si>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</si>
  <si>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</si>
  <si>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</si>
  <si>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</si>
  <si>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</si>
  <si>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</si>
  <si>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</si>
  <si>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</si>
  <si>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</si>
  <si>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</si>
  <si>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</si>
  <si>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</si>
  <si>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</si>
  <si>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</si>
  <si>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</si>
  <si>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</si>
  <si>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</si>
  <si>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</si>
  <si>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</si>
  <si>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</si>
  <si>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</si>
  <si>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</si>
  <si>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</si>
  <si>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</si>
  <si>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</si>
  <si>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</si>
  <si>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</si>
  <si>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</si>
  <si>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</si>
  <si>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</si>
  <si>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</si>
  <si>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</si>
  <si>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</si>
  <si>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</si>
  <si>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</si>
  <si>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</si>
  <si>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</si>
  <si>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</si>
  <si>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</si>
  <si>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</si>
  <si>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</si>
  <si>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</si>
  <si>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</si>
  <si>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</si>
  <si>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</si>
  <si>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</si>
  <si>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</si>
  <si>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</si>
  <si>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</si>
  <si>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</si>
  <si>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</si>
  <si>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</si>
  <si>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</si>
  <si>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</si>
  <si>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</si>
  <si>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</si>
  <si>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</si>
  <si>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</si>
  <si>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</si>
  <si>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</si>
  <si>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</si>
  <si>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</si>
  <si>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</si>
  <si>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</si>
  <si>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</si>
  <si>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</si>
  <si>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</si>
  <si>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</si>
  <si>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</si>
  <si>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</si>
  <si>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</si>
  <si>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</si>
  <si>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</si>
  <si>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</si>
  <si>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</si>
  <si>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</si>
  <si>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</si>
  <si>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</si>
  <si>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</si>
  <si>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</si>
  <si>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</si>
  <si>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</si>
  <si>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</si>
  <si>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</si>
  <si>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</si>
  <si>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</si>
  <si>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</si>
  <si>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</si>
  <si>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</si>
  <si>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</si>
  <si>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</si>
  <si>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</si>
  <si>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</si>
  <si>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</si>
  <si>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</si>
  <si>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</si>
  <si>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</si>
  <si>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</si>
  <si>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</si>
  <si>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</si>
  <si>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</si>
  <si>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</si>
  <si>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</si>
  <si>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</si>
  <si>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</si>
  <si>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</si>
  <si>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</si>
  <si>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</si>
  <si>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</si>
  <si>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</si>
  <si>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</si>
  <si>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</si>
  <si>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</si>
  <si>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</si>
  <si>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</si>
  <si>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</si>
  <si>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</si>
  <si>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</si>
  <si>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</si>
  <si>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</si>
  <si>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</si>
  <si>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</si>
  <si>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</si>
  <si>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</si>
  <si>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</si>
  <si>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</si>
  <si>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</si>
  <si>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</si>
  <si>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</si>
  <si>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</si>
  <si>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</si>
  <si>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</si>
  <si>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</si>
  <si>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</si>
  <si>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</si>
  <si>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</si>
  <si>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</si>
  <si>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</si>
  <si>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</si>
  <si>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</si>
  <si>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</si>
  <si>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</si>
  <si>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</si>
  <si>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</si>
  <si>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</si>
  <si>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</si>
  <si>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</si>
  <si>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</si>
  <si>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</si>
  <si>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</si>
  <si>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</si>
  <si>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</si>
  <si>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</si>
  <si>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</si>
  <si>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</si>
  <si>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</si>
  <si>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</si>
  <si>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</si>
  <si>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</si>
  <si>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</si>
  <si>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</si>
  <si>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</si>
  <si>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</si>
  <si>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</si>
  <si>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</si>
  <si>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</si>
  <si>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</si>
  <si>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</si>
  <si>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</si>
  <si>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</si>
  <si>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</si>
  <si>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</si>
  <si>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</si>
  <si>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</si>
  <si>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</si>
  <si>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</si>
  <si>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</si>
  <si>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</si>
  <si>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</si>
  <si>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</si>
  <si>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</si>
  <si>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</si>
  <si>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</si>
  <si>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</si>
  <si>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</si>
  <si>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</si>
  <si>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</si>
  <si>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</si>
  <si>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</si>
  <si>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</si>
  <si>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</si>
  <si>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</si>
  <si>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</si>
  <si>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</si>
  <si>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</si>
  <si>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</si>
  <si>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</si>
  <si>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</si>
  <si>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</si>
  <si>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</si>
  <si>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</si>
  <si>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</si>
  <si>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</si>
  <si>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</si>
  <si>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</si>
  <si>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</si>
  <si>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</si>
  <si>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</si>
  <si>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</si>
  <si>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</si>
  <si>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</si>
  <si>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</si>
  <si>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</si>
  <si>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</si>
  <si>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</si>
  <si>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</si>
  <si>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</si>
  <si>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</si>
  <si>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</si>
  <si>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</si>
  <si>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</si>
  <si>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</si>
  <si>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</si>
  <si>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</si>
  <si>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</si>
  <si>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</si>
  <si>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</si>
  <si>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</si>
  <si>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</si>
  <si>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</si>
  <si>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</si>
  <si>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</si>
  <si>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</si>
  <si>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</si>
  <si>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</si>
  <si>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</si>
  <si>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</si>
  <si>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</si>
  <si>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</si>
  <si>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</si>
  <si>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</si>
  <si>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</si>
  <si>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</si>
  <si>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</si>
  <si>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</si>
  <si>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</si>
  <si>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</si>
  <si>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</si>
  <si>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</si>
  <si>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</si>
  <si>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</si>
  <si>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</si>
  <si>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</si>
  <si>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</si>
  <si>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</si>
  <si>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</si>
  <si>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</si>
  <si>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</si>
  <si>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</si>
  <si>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</si>
  <si>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</si>
  <si>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</si>
  <si>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</si>
  <si>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</si>
  <si>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</si>
  <si>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</si>
  <si>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</si>
  <si>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</si>
  <si>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</si>
  <si>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</si>
  <si>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</si>
  <si>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</si>
  <si>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</si>
  <si>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</si>
  <si>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</si>
  <si>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</si>
  <si>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</si>
  <si>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</si>
  <si>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</si>
  <si>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</si>
  <si>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</si>
  <si>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</si>
  <si>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</si>
  <si>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</si>
  <si>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</si>
  <si>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</si>
  <si>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</si>
  <si>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</si>
  <si>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</si>
  <si>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</si>
  <si>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</si>
  <si>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</si>
  <si>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</si>
  <si>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</si>
  <si>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</si>
  <si>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</si>
  <si>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</si>
  <si>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</si>
  <si>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</si>
  <si>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</si>
  <si>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</si>
  <si>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</si>
  <si>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</si>
  <si>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</si>
  <si>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</si>
  <si>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</si>
  <si>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</si>
  <si>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</si>
  <si>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</si>
  <si>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</si>
  <si>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</si>
  <si>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</si>
  <si>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</si>
  <si>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</si>
  <si>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</si>
  <si>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</si>
  <si>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</si>
  <si>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</si>
  <si>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</si>
  <si>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</si>
  <si>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</si>
  <si>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</si>
  <si>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</si>
  <si>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</si>
  <si>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</si>
  <si>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</si>
  <si>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</si>
  <si>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</si>
  <si>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</si>
  <si>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</si>
  <si>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</si>
  <si>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</si>
  <si>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</si>
  <si>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</si>
  <si>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</si>
  <si>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</si>
  <si>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</si>
  <si>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</si>
  <si>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</si>
  <si>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</si>
  <si>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</si>
  <si>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</si>
  <si>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</si>
  <si>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</si>
  <si>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</si>
  <si>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</si>
  <si>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</si>
  <si>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</si>
  <si>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</si>
  <si>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</si>
  <si>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</si>
  <si>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</si>
  <si>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</si>
  <si>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</si>
  <si>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</si>
  <si>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</si>
  <si>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</si>
  <si>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</si>
  <si>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</si>
  <si>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</si>
  <si>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</si>
  <si>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</si>
  <si>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</si>
  <si>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</si>
  <si>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</si>
  <si>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</si>
  <si>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</si>
  <si>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</si>
  <si>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</si>
  <si>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</si>
  <si>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</si>
  <si>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</si>
  <si>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</si>
  <si>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</si>
  <si>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</si>
  <si>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</si>
  <si>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</si>
  <si>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</si>
  <si>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</si>
  <si>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</si>
  <si>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</si>
  <si>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</si>
  <si>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</si>
  <si>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</si>
  <si>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</si>
  <si>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</si>
  <si>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</si>
  <si>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</si>
  <si>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</si>
  <si>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</si>
  <si>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</si>
  <si>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</si>
  <si>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</si>
  <si>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</si>
  <si>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</si>
  <si>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</si>
  <si>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</si>
  <si>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</si>
  <si>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</si>
  <si>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</si>
  <si>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</si>
  <si>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</si>
  <si>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</si>
  <si>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</si>
  <si>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</si>
  <si>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</si>
  <si>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</si>
  <si>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</si>
  <si>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</si>
  <si>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</si>
  <si>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</si>
  <si>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</si>
  <si>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</si>
  <si>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</si>
  <si>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</si>
  <si>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</si>
  <si>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</si>
  <si>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</si>
  <si>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</si>
  <si>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</si>
  <si>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</si>
  <si>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</si>
  <si>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</si>
  <si>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</si>
  <si>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</si>
  <si>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</si>
  <si>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</si>
  <si>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</si>
  <si>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</si>
  <si>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</si>
  <si>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</si>
  <si>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</si>
  <si>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</si>
  <si>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</si>
  <si>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</si>
  <si>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</si>
  <si>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</si>
  <si>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</si>
  <si>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</si>
  <si>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</si>
  <si>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</si>
  <si>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</si>
  <si>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</si>
  <si>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</si>
  <si>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</si>
  <si>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</si>
  <si>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</si>
  <si>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</si>
  <si>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</si>
  <si>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</si>
  <si>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</si>
  <si>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</si>
  <si>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</si>
  <si>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</si>
  <si>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</si>
  <si>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</si>
  <si>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</si>
  <si>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</si>
  <si>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</si>
  <si>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</si>
  <si>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</si>
  <si>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</si>
  <si>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</si>
  <si>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</si>
  <si>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</si>
  <si>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</si>
  <si>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</si>
  <si>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</si>
  <si>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</si>
  <si>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</si>
  <si>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</si>
  <si>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</si>
  <si>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</si>
  <si>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</si>
  <si>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</si>
  <si>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</si>
  <si>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</si>
  <si>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</si>
  <si>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</si>
  <si>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</si>
  <si>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</si>
  <si>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</si>
  <si>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</si>
  <si>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</si>
  <si>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</si>
  <si>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</si>
  <si>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</si>
  <si>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</si>
  <si>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</si>
  <si>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</si>
  <si>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</si>
  <si>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</si>
  <si>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</si>
  <si>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</si>
  <si>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</si>
  <si>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</si>
  <si>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</si>
  <si>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</si>
  <si>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</si>
  <si>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</si>
  <si>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</si>
  <si>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</si>
  <si>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</si>
  <si>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</si>
  <si>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</si>
  <si>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</si>
  <si>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</si>
  <si>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</si>
  <si>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</si>
  <si>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</si>
  <si>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</si>
  <si>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</si>
  <si>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</si>
  <si>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</si>
  <si>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</si>
  <si>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</si>
  <si>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</si>
  <si>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</si>
  <si>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</si>
  <si>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</si>
  <si>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</si>
  <si>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</si>
  <si>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</si>
  <si>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</si>
  <si>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</si>
  <si>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</si>
  <si>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</si>
  <si>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</si>
  <si>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</si>
  <si>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</si>
  <si>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</si>
  <si>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</si>
  <si>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</si>
  <si>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</si>
  <si>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</si>
  <si>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</si>
  <si>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</si>
  <si>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</si>
  <si>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</si>
  <si>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</si>
  <si>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</si>
  <si>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</si>
  <si>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</si>
  <si>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</si>
  <si>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</si>
  <si>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</si>
  <si>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</si>
  <si>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</si>
  <si>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</si>
  <si>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</si>
  <si>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</si>
  <si>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</si>
  <si>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</si>
  <si>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</si>
  <si>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</si>
  <si>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</si>
  <si>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</si>
  <si>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</si>
  <si>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</si>
  <si>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</si>
  <si>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</si>
  <si>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</si>
  <si>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</si>
  <si>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</si>
  <si>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</si>
  <si>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</si>
  <si>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</si>
  <si>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</si>
  <si>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</si>
  <si>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</si>
  <si>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</si>
  <si>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</si>
  <si>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</si>
  <si>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</si>
  <si>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</si>
  <si>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</si>
  <si>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</si>
  <si>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</si>
  <si>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</si>
  <si>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</si>
  <si>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</si>
  <si>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</si>
  <si>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</si>
  <si>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</si>
  <si>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</si>
  <si>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</si>
  <si>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</si>
  <si>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</si>
  <si>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</si>
  <si>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</si>
  <si>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</si>
  <si>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</si>
  <si>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</si>
  <si>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</si>
  <si>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</si>
  <si>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</si>
  <si>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</si>
  <si>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</si>
  <si>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</si>
  <si>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</si>
  <si>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</si>
  <si>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</si>
  <si>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</si>
  <si>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</si>
  <si>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</si>
  <si>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</si>
  <si>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</si>
  <si>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</si>
  <si>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</si>
  <si>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</si>
  <si>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</si>
  <si>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</si>
  <si>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</si>
  <si>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</si>
  <si>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</si>
  <si>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</si>
  <si>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</si>
  <si>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</si>
  <si>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</si>
  <si>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</si>
  <si>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</si>
  <si>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</si>
  <si>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</si>
  <si>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</si>
  <si>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</si>
  <si>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</si>
  <si>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</si>
  <si>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</si>
  <si>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</si>
  <si>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</si>
  <si>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</si>
  <si>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</si>
  <si>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</si>
  <si>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</si>
  <si>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</si>
  <si>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</si>
  <si>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</si>
  <si>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</si>
  <si>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</si>
  <si>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</si>
  <si>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</si>
  <si>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</si>
  <si>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</si>
  <si>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</si>
  <si>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</si>
  <si>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</si>
  <si>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</si>
  <si>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</si>
  <si>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</si>
  <si>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</si>
  <si>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</si>
  <si>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</si>
  <si>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</si>
  <si>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</si>
  <si>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</si>
  <si>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</si>
  <si>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</si>
  <si>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</si>
  <si>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</si>
  <si>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</si>
  <si>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</si>
  <si>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</si>
  <si>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</si>
  <si>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</si>
  <si>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</si>
  <si>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</si>
  <si>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</si>
  <si>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</si>
  <si>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</si>
  <si>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</si>
  <si>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</si>
  <si>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</si>
  <si>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</si>
  <si>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</si>
  <si>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</si>
  <si>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</si>
  <si>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</si>
  <si>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</si>
  <si>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</si>
  <si>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</si>
  <si>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</si>
  <si>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</si>
  <si>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</si>
  <si>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</si>
  <si>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</si>
  <si>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</si>
  <si>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</si>
  <si>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</si>
  <si>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</si>
  <si>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</si>
  <si>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</si>
  <si>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</si>
  <si>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</si>
  <si>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</si>
  <si>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</si>
  <si>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</si>
  <si>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</si>
  <si>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</si>
  <si>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</si>
  <si>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</si>
  <si>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</si>
  <si>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</si>
  <si>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</si>
  <si>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</si>
  <si>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</si>
  <si>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</si>
  <si>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</si>
  <si>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</si>
  <si>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</si>
  <si>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</si>
  <si>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</si>
  <si>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</si>
  <si>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</si>
  <si>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</si>
  <si>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</si>
  <si>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</si>
  <si>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</si>
  <si>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</si>
  <si>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</si>
  <si>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</si>
  <si>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</si>
  <si>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</si>
  <si>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</si>
  <si>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</si>
  <si>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</si>
  <si>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</si>
  <si>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</si>
  <si>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</si>
  <si>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</si>
  <si>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</si>
  <si>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</si>
  <si>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</si>
  <si>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</si>
  <si>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</si>
  <si>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</si>
  <si>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</si>
  <si>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</si>
  <si>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</si>
  <si>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</si>
  <si>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</si>
  <si>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</si>
  <si>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</si>
  <si>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</si>
  <si>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</si>
  <si>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</si>
  <si>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</si>
  <si>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</si>
  <si>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</si>
  <si>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</si>
  <si>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</si>
  <si>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</si>
  <si>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</si>
  <si>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</si>
  <si>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</si>
  <si>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</si>
  <si>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</si>
  <si>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</si>
  <si>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</si>
  <si>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</si>
  <si>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</si>
  <si>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</si>
  <si>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</si>
  <si>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</si>
  <si>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</si>
  <si>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</si>
  <si>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</si>
  <si>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</si>
  <si>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</si>
  <si>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</si>
  <si>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</si>
  <si>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</si>
  <si>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</si>
  <si>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</si>
  <si>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</si>
  <si>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</si>
  <si>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</si>
  <si>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</si>
  <si>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</si>
  <si>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</si>
  <si>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</si>
  <si>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</si>
  <si>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</si>
  <si>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</si>
  <si>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</si>
  <si>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</si>
  <si>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</si>
  <si>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</si>
  <si>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</si>
  <si>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</si>
  <si>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</si>
  <si>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</si>
  <si>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</si>
  <si>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</si>
  <si>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</si>
  <si>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</si>
  <si>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</si>
  <si>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</si>
  <si>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</si>
  <si>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</si>
  <si>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</si>
  <si>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</si>
  <si>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</si>
  <si>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</si>
  <si>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</si>
  <si>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</si>
  <si>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</si>
  <si>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</si>
  <si>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</si>
  <si>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</si>
  <si>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</si>
  <si>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</si>
  <si>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</si>
  <si>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</si>
  <si>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</si>
  <si>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</si>
  <si>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</si>
  <si>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</si>
  <si>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</si>
  <si>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</si>
  <si>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</si>
  <si>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</si>
  <si>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</si>
  <si>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</si>
  <si>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</si>
  <si>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</si>
  <si>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</si>
  <si>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</si>
  <si>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</si>
  <si>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</si>
  <si>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</si>
  <si>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</si>
  <si>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</si>
  <si>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</si>
  <si>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</si>
  <si>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</si>
  <si>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</si>
  <si>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</si>
  <si>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</si>
  <si>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</si>
  <si>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</si>
  <si>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</si>
  <si>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</si>
  <si>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</si>
  <si>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</si>
  <si>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</si>
  <si>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</si>
  <si>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</si>
  <si>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</si>
  <si>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</si>
  <si>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</si>
  <si>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</si>
  <si>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</si>
  <si>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</si>
  <si>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</si>
  <si>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</si>
  <si>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</si>
  <si>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</si>
  <si>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</si>
  <si>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</si>
  <si>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</si>
  <si>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</si>
  <si>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</si>
  <si>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</si>
  <si>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</si>
  <si>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</si>
  <si>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</si>
  <si>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</si>
  <si>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</si>
  <si>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</si>
  <si>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</si>
  <si>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</si>
  <si>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</si>
  <si>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</si>
  <si>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</si>
  <si>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</si>
  <si>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</si>
  <si>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</si>
  <si>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</si>
  <si>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</si>
  <si>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</si>
  <si>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</si>
  <si>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</si>
  <si>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</si>
  <si>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</si>
  <si>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</si>
  <si>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</si>
  <si>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</si>
  <si>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</si>
  <si>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</si>
  <si>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</si>
  <si>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</si>
  <si>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</si>
  <si>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</si>
  <si>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</si>
  <si>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</si>
  <si>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</si>
  <si>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</si>
  <si>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</si>
  <si>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</si>
  <si>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</si>
  <si>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</si>
  <si>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</si>
  <si>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</si>
  <si>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</si>
  <si>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</si>
  <si>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</si>
  <si>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</si>
  <si>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</si>
  <si>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</si>
  <si>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</si>
  <si>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</si>
  <si>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</si>
  <si>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</si>
  <si>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</si>
  <si>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</si>
  <si>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</si>
  <si>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</si>
  <si>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</si>
  <si>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</si>
  <si>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</si>
  <si>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</si>
  <si>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</si>
  <si>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</si>
  <si>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</si>
  <si>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</si>
  <si>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</si>
  <si>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</si>
  <si>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</si>
  <si>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</si>
  <si>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</si>
  <si>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</si>
  <si>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</si>
  <si>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</si>
  <si>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</si>
  <si>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</si>
  <si>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</si>
  <si>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</si>
  <si>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</si>
  <si>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</si>
  <si>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</si>
  <si>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</si>
  <si>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</si>
  <si>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</si>
  <si>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</si>
  <si>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</si>
  <si>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</si>
  <si>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</si>
  <si>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</si>
  <si>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</si>
  <si>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</si>
  <si>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</si>
  <si>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</si>
  <si>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</si>
  <si>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</si>
  <si>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</si>
  <si>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</si>
  <si>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</si>
  <si>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</si>
  <si>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</si>
  <si>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</si>
  <si>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</si>
  <si>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</si>
  <si>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</si>
  <si>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</si>
  <si>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</si>
  <si>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</si>
  <si>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</si>
  <si>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</si>
  <si>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</si>
  <si>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</si>
  <si>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</si>
  <si>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</si>
  <si>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</si>
  <si>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</si>
  <si>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</si>
  <si>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</si>
  <si>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</si>
  <si>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</si>
  <si>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</si>
  <si>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</si>
  <si>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</si>
  <si>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</si>
  <si>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</si>
  <si>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</si>
  <si>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</si>
  <si>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</si>
  <si>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</si>
  <si>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</si>
  <si>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</si>
  <si>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</si>
  <si>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</si>
  <si>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</si>
  <si>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</si>
  <si>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</si>
  <si>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</si>
  <si>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</si>
  <si>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</si>
  <si>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</si>
  <si>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</si>
  <si>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</si>
  <si>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</si>
  <si>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</si>
  <si>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</si>
  <si>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</si>
  <si>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</si>
  <si>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</si>
  <si>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</si>
  <si>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</si>
  <si>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</si>
  <si>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</si>
  <si>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</si>
  <si>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</si>
  <si>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</si>
  <si>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</si>
  <si>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</si>
  <si>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</si>
  <si>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</si>
  <si>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</si>
  <si>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</si>
  <si>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</si>
  <si>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</si>
  <si>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</si>
  <si>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</si>
  <si>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</si>
  <si>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</si>
  <si>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</si>
  <si>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</si>
  <si>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</si>
  <si>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</si>
  <si>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</si>
  <si>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</si>
  <si>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</si>
  <si>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</si>
  <si>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</si>
  <si>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</si>
  <si>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</si>
  <si>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</si>
  <si>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</si>
  <si>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</si>
  <si>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</si>
  <si>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</si>
  <si>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</si>
  <si>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</si>
  <si>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</si>
  <si>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</si>
  <si>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</si>
  <si>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</si>
  <si>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</si>
  <si>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</si>
  <si>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</si>
  <si>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</si>
  <si>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</si>
  <si>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</si>
  <si>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</si>
  <si>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</si>
  <si>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</si>
  <si>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</si>
  <si>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</si>
  <si>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</si>
  <si>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</si>
  <si>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</si>
  <si>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</si>
  <si>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</si>
  <si>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</si>
  <si>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</si>
  <si>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</si>
  <si>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</si>
  <si>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</si>
  <si>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</si>
  <si>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</si>
  <si>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</si>
  <si>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</si>
  <si>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</si>
  <si>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</si>
  <si>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</si>
  <si>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</si>
  <si>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</si>
  <si>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</si>
  <si>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</si>
  <si>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</si>
  <si>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</si>
  <si>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</si>
  <si>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</si>
  <si>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</si>
  <si>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</si>
  <si>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</si>
  <si>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</si>
  <si>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</si>
  <si>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</si>
  <si>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</si>
  <si>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</si>
  <si>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</si>
  <si>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</si>
  <si>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</si>
  <si>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</si>
  <si>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</si>
  <si>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</si>
  <si>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</si>
  <si>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</si>
  <si>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</si>
  <si>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</si>
  <si>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</si>
  <si>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</si>
  <si>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</si>
  <si>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</si>
  <si>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</si>
  <si>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</si>
  <si>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</si>
  <si>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</si>
  <si>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</si>
  <si>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</si>
  <si>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</si>
  <si>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</si>
  <si>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</si>
  <si>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</si>
  <si>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</si>
  <si>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</si>
  <si>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</si>
  <si>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</si>
  <si>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</si>
  <si>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</si>
  <si>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</si>
  <si>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</si>
  <si>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</si>
  <si>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</si>
  <si>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</si>
  <si>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</si>
  <si>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</si>
  <si>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</si>
  <si>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</si>
  <si>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</si>
  <si>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</si>
  <si>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</si>
  <si>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</si>
  <si>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</si>
  <si>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</si>
  <si>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</si>
  <si>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</si>
  <si>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</si>
  <si>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</si>
  <si>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</si>
  <si>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</si>
  <si>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</si>
  <si>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</si>
  <si>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</si>
  <si>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</si>
  <si>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</si>
  <si>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</si>
  <si>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</si>
  <si>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</si>
  <si>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</si>
  <si>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</si>
  <si>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</si>
  <si>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</si>
  <si>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</si>
  <si>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</si>
  <si>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</si>
  <si>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</si>
  <si>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</si>
  <si>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</si>
  <si>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</si>
  <si>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</si>
  <si>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</si>
  <si>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</si>
  <si>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</si>
  <si>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</si>
  <si>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</si>
  <si>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</si>
  <si>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</si>
  <si>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</si>
  <si>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</si>
  <si>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</si>
  <si>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</si>
  <si>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</si>
  <si>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</si>
  <si>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</si>
  <si>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</si>
  <si>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</si>
  <si>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</si>
  <si>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</si>
  <si>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</si>
  <si>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</si>
  <si>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</si>
  <si>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</si>
  <si>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</si>
  <si>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</si>
  <si>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</si>
  <si>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</si>
  <si>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</si>
  <si>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</si>
  <si>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</si>
  <si>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</si>
  <si>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</si>
  <si>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</si>
  <si>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</si>
  <si>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</si>
  <si>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</si>
  <si>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</si>
  <si>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</si>
  <si>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</si>
  <si>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</si>
  <si>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</si>
  <si>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</si>
  <si>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</si>
  <si>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</si>
  <si>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</si>
  <si>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</si>
  <si>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</si>
  <si>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</si>
  <si>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</si>
  <si>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</si>
  <si>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</si>
  <si>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</si>
  <si>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</si>
  <si>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</si>
  <si>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</si>
  <si>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</si>
  <si>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</si>
  <si>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</si>
  <si>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</si>
  <si>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</si>
  <si>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</si>
  <si>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</si>
  <si>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</si>
  <si>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</si>
  <si>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</si>
  <si>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</si>
  <si>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</si>
  <si>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</si>
  <si>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</si>
  <si>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</si>
  <si>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</si>
  <si>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</si>
  <si>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</si>
  <si>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</si>
  <si>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</si>
  <si>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</si>
  <si>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</si>
  <si>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</si>
  <si>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</si>
  <si>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</si>
  <si>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</si>
  <si>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</si>
  <si>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</si>
  <si>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</si>
  <si>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</si>
  <si>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</si>
  <si>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</si>
  <si>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</si>
  <si>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</si>
  <si>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</si>
  <si>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</si>
  <si>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</si>
  <si>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</si>
  <si>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</si>
  <si>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</si>
  <si>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</si>
  <si>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</si>
  <si>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</si>
  <si>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</si>
  <si>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</si>
  <si>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</si>
  <si>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</si>
  <si>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</si>
  <si>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</si>
  <si>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</si>
  <si>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</si>
  <si>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</si>
  <si>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</si>
  <si>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</si>
  <si>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</si>
  <si>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</si>
  <si>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</si>
  <si>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</si>
  <si>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</si>
  <si>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</si>
  <si>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</si>
  <si>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</si>
  <si>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</si>
  <si>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</si>
  <si>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</si>
  <si>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</si>
  <si>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</si>
  <si>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</si>
  <si>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</si>
  <si>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</si>
  <si>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</si>
  <si>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</si>
  <si>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</si>
  <si>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</si>
  <si>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</si>
  <si>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</si>
  <si>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</si>
  <si>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</si>
  <si>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</si>
  <si>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</si>
  <si>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</si>
  <si>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</si>
  <si>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</si>
  <si>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</si>
  <si>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</si>
  <si>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</si>
  <si>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</si>
  <si>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</si>
  <si>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</si>
  <si>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</si>
  <si>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</si>
  <si>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</si>
  <si>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</si>
  <si>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</si>
  <si>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</si>
  <si>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</si>
  <si>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</si>
  <si>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</si>
  <si>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</si>
  <si>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</si>
  <si>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</si>
  <si>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</si>
  <si>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</si>
  <si>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</si>
  <si>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</si>
  <si>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</si>
  <si>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</si>
  <si>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</si>
  <si>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</si>
  <si>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</si>
  <si>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</si>
  <si>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</si>
  <si>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</si>
  <si>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</si>
  <si>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</si>
  <si>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</si>
  <si>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</si>
  <si>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</si>
  <si>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</si>
  <si>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</si>
  <si>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</si>
  <si>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</si>
  <si>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</si>
  <si>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</si>
  <si>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</si>
  <si>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</si>
  <si>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</si>
  <si>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</si>
  <si>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</si>
  <si>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</si>
  <si>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</si>
  <si>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</si>
  <si>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</si>
  <si>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</si>
  <si>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</si>
  <si>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</si>
  <si>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</si>
  <si>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</si>
  <si>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</si>
  <si>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</si>
  <si>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</si>
  <si>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</si>
  <si>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</si>
  <si>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</si>
  <si>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</si>
  <si>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</si>
  <si>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</si>
  <si>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</si>
  <si>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</si>
  <si>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</si>
  <si>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</si>
  <si>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</si>
  <si>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</si>
  <si>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</si>
  <si>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</si>
  <si>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</si>
  <si>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</si>
  <si>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</si>
  <si>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</si>
  <si>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</si>
  <si>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</si>
  <si>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</si>
  <si>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</si>
  <si>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</si>
  <si>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</si>
  <si>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</si>
  <si>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</si>
  <si>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</si>
  <si>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</si>
  <si>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</si>
  <si>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</si>
  <si>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</si>
  <si>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</si>
  <si>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</si>
  <si>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</si>
  <si>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</si>
  <si>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</si>
  <si>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</si>
  <si>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</si>
  <si>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</si>
  <si>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</si>
  <si>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</si>
  <si>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</si>
  <si>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</si>
  <si>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</si>
  <si>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</si>
  <si>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</si>
  <si>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</si>
  <si>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</si>
  <si>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</si>
  <si>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</si>
  <si>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</si>
  <si>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</si>
  <si>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</si>
  <si>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</si>
  <si>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</si>
  <si>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</si>
  <si>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</si>
  <si>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</si>
  <si>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</si>
  <si>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</si>
  <si>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</si>
  <si>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</si>
  <si>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</si>
  <si>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</si>
  <si>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</si>
  <si>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</si>
  <si>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</si>
  <si>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</si>
  <si>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</si>
  <si>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</si>
  <si>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</si>
  <si>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</si>
  <si>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</si>
  <si>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</si>
  <si>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</si>
  <si>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</si>
  <si>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</si>
  <si>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</si>
  <si>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</si>
  <si>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</si>
  <si>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</si>
  <si>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</si>
  <si>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</si>
  <si>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</si>
  <si>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</si>
  <si>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</si>
  <si>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</si>
  <si>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</si>
  <si>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</si>
  <si>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</si>
  <si>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</si>
  <si>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</si>
  <si>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</si>
  <si>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</si>
  <si>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</si>
  <si>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</si>
  <si>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</si>
  <si>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</si>
  <si>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</si>
  <si>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</si>
  <si>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</si>
  <si>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</si>
  <si>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</si>
  <si>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</si>
  <si>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</si>
  <si>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</si>
  <si>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</si>
  <si>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</si>
  <si>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</si>
  <si>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</si>
  <si>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</si>
  <si>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</si>
  <si>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</si>
  <si>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</si>
  <si>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</si>
  <si>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</si>
  <si>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</si>
  <si>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</si>
  <si>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</si>
  <si>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</si>
  <si>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</si>
  <si>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</si>
  <si>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</si>
  <si>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</si>
  <si>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</si>
  <si>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</si>
  <si>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</si>
  <si>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</si>
  <si>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</si>
  <si>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</si>
  <si>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</si>
  <si>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</si>
  <si>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</si>
  <si>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</si>
  <si>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</si>
  <si>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</si>
  <si>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</si>
  <si>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</si>
  <si>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</si>
  <si>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</si>
  <si>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</si>
  <si>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</si>
  <si>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</si>
  <si>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</si>
  <si>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</si>
  <si>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</si>
  <si>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</si>
  <si>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</si>
  <si>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</si>
  <si>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</si>
  <si>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</si>
  <si>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</si>
  <si>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</si>
  <si>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</si>
  <si>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</si>
  <si>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</si>
  <si>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</si>
  <si>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</si>
  <si>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</si>
  <si>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</si>
  <si>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</si>
  <si>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</si>
  <si>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</si>
  <si>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</si>
  <si>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</si>
  <si>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</si>
  <si>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</si>
  <si>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</si>
  <si>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</si>
  <si>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</si>
  <si>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</si>
  <si>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</si>
  <si>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</si>
  <si>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</si>
  <si>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</si>
  <si>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</si>
  <si>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</si>
  <si>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</si>
  <si>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</si>
  <si>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</si>
  <si>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</si>
  <si>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</si>
  <si>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</si>
  <si>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</si>
  <si>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</si>
  <si>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</si>
  <si>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</si>
  <si>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</si>
  <si>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</si>
  <si>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</si>
  <si>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</si>
  <si>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</si>
  <si>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</si>
  <si>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</si>
  <si>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</si>
  <si>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</si>
  <si>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</si>
  <si>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</si>
  <si>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</si>
  <si>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</si>
  <si>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</si>
  <si>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</si>
  <si>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</si>
  <si>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</si>
  <si>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</si>
  <si>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</si>
  <si>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</si>
  <si>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</si>
  <si>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</si>
  <si>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</si>
  <si>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</si>
  <si>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</si>
  <si>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</si>
  <si>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</si>
  <si>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</si>
  <si>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</si>
  <si>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</si>
  <si>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</si>
  <si>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</si>
  <si>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</si>
  <si>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</si>
  <si>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</si>
  <si>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</si>
  <si>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</si>
  <si>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</si>
  <si>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</si>
  <si>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</si>
  <si>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</si>
  <si>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</si>
  <si>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</si>
  <si>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</si>
  <si>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</si>
  <si>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</si>
  <si>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</si>
  <si>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</si>
  <si>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</si>
  <si>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</si>
  <si>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</si>
  <si>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</si>
  <si>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</si>
  <si>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</si>
  <si>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</si>
  <si>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</si>
  <si>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</si>
  <si>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</si>
  <si>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</si>
  <si>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</si>
  <si>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</si>
  <si>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</si>
  <si>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</si>
  <si>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</si>
  <si>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</si>
  <si>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</si>
  <si>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</si>
  <si>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</si>
  <si>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</si>
  <si>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</si>
  <si>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</si>
  <si>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</si>
  <si>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</si>
  <si>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</si>
  <si>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</si>
  <si>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</si>
  <si>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</si>
  <si>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</si>
  <si>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</si>
  <si>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</si>
  <si>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</si>
  <si>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</si>
  <si>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</si>
  <si>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</si>
  <si>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</si>
  <si>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</si>
  <si>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</si>
  <si>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</si>
  <si>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</si>
  <si>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</si>
  <si>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</si>
  <si>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</si>
  <si>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</si>
  <si>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</si>
  <si>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</si>
  <si>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</si>
  <si>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</si>
  <si>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</si>
  <si>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</si>
  <si>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</si>
  <si>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</si>
  <si>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</si>
  <si>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</si>
  <si>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</si>
  <si>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</si>
  <si>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</si>
  <si>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</si>
  <si>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</si>
  <si>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</si>
  <si>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</si>
  <si>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</si>
  <si>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</si>
  <si>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</si>
  <si>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</si>
  <si>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</si>
  <si>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</si>
  <si>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</si>
  <si>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</si>
  <si>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</si>
  <si>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</si>
  <si>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</si>
  <si>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</si>
  <si>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</si>
  <si>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</si>
  <si>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</si>
  <si>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</si>
  <si>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</si>
  <si>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</si>
  <si>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</si>
  <si>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</si>
  <si>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</si>
  <si>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</si>
  <si>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</si>
  <si>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</si>
  <si>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</si>
  <si>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</si>
  <si>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</si>
  <si>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</si>
  <si>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</si>
  <si>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</si>
  <si>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</si>
  <si>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</si>
  <si>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</si>
  <si>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</si>
  <si>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</si>
  <si>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</si>
  <si>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</si>
  <si>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</si>
  <si>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</si>
  <si>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</si>
  <si>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</si>
  <si>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</si>
  <si>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</si>
  <si>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</si>
  <si>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</si>
  <si>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</si>
  <si>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</si>
  <si>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</si>
  <si>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</si>
  <si>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</si>
  <si>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</si>
  <si>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</si>
  <si>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</si>
  <si>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</si>
  <si>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</si>
  <si>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</si>
  <si>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</si>
  <si>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</si>
  <si>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</si>
  <si>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</si>
  <si>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</si>
  <si>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</si>
  <si>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</si>
  <si>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</si>
  <si>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</si>
  <si>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</si>
  <si>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</si>
  <si>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</si>
  <si>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</si>
  <si>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</si>
  <si>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</si>
  <si>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</si>
  <si>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</si>
  <si>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</si>
  <si>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</si>
  <si>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</si>
  <si>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</si>
  <si>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</si>
  <si>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</si>
  <si>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</si>
  <si>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</si>
  <si>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</si>
  <si>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</si>
  <si>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</si>
  <si>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</si>
  <si>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</si>
  <si>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</si>
  <si>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</si>
  <si>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</si>
  <si>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</si>
  <si>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</si>
  <si>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</si>
  <si>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</si>
  <si>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</si>
  <si>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</si>
  <si>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</si>
  <si>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</si>
  <si>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</si>
  <si>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</si>
  <si>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</si>
  <si>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</si>
  <si>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</si>
  <si>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</si>
  <si>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</si>
  <si>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</si>
  <si>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</si>
  <si>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</si>
  <si>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</si>
  <si>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</si>
  <si>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</si>
  <si>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</si>
  <si>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</si>
  <si>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</si>
  <si>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</si>
  <si>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</si>
  <si>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</si>
  <si>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</si>
  <si>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</si>
  <si>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</si>
  <si>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</si>
  <si>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</si>
  <si>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</si>
  <si>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</si>
  <si>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</si>
  <si>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</si>
  <si>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</si>
  <si>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</si>
  <si>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</si>
  <si>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</si>
  <si>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</si>
  <si>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</si>
  <si>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</si>
  <si>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</si>
  <si>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</si>
  <si>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</si>
  <si>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</si>
  <si>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</si>
  <si>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</si>
  <si>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</si>
  <si>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</si>
  <si>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</si>
  <si>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</si>
  <si>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</si>
  <si>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</si>
  <si>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</si>
  <si>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</si>
  <si>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</si>
  <si>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</si>
  <si>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</si>
  <si>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</si>
  <si>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</si>
  <si>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</si>
  <si>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</si>
  <si>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</si>
  <si>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</si>
  <si>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</si>
  <si>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</si>
  <si>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</si>
  <si>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</si>
  <si>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</si>
  <si>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</si>
  <si>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</si>
  <si>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</si>
  <si>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</si>
  <si>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</si>
  <si>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</si>
  <si>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</si>
  <si>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</si>
  <si>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</si>
  <si>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</si>
  <si>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</si>
  <si>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</si>
  <si>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</si>
  <si>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</si>
  <si>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</si>
  <si>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</si>
  <si>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</si>
  <si>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</si>
  <si>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</si>
  <si>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</si>
  <si>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</si>
  <si>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</si>
  <si>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</si>
  <si>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</si>
  <si>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</si>
  <si>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</si>
  <si>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</si>
  <si>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</si>
  <si>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</si>
  <si>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</si>
  <si>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</si>
  <si>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</si>
  <si>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</si>
  <si>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</si>
  <si>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</si>
  <si>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</si>
  <si>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</si>
  <si>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</si>
  <si>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</si>
  <si>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</si>
  <si>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</si>
  <si>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</si>
  <si>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</si>
  <si>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</si>
  <si>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</si>
  <si>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</si>
  <si>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</si>
  <si>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</si>
  <si>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</si>
  <si>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</si>
  <si>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</si>
  <si>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</si>
  <si>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</si>
  <si>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</si>
  <si>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</si>
  <si>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</si>
  <si>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</si>
  <si>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</si>
  <si>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</si>
  <si>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</si>
  <si>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</si>
  <si>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</si>
  <si>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</si>
  <si>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</si>
  <si>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</si>
  <si>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</si>
  <si>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</si>
  <si>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</si>
  <si>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</si>
  <si>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</si>
  <si>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</si>
  <si>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</si>
  <si>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</si>
  <si>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</si>
  <si>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</si>
  <si>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</si>
  <si>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</si>
  <si>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</si>
  <si>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</si>
  <si>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</si>
  <si>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</si>
  <si>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</si>
  <si>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</si>
  <si>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</si>
  <si>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</si>
  <si>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</si>
  <si>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</si>
  <si>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</si>
  <si>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</si>
  <si>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</si>
  <si>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</si>
  <si>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</si>
  <si>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</si>
  <si>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</si>
  <si>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</si>
  <si>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</si>
  <si>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</si>
  <si>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</si>
  <si>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</si>
  <si>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</si>
  <si>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</si>
  <si>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</si>
  <si>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</si>
  <si>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</si>
  <si>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</si>
  <si>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</si>
  <si>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</si>
  <si>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</si>
  <si>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</si>
  <si>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</si>
  <si>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</si>
  <si>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</si>
  <si>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</si>
  <si>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</si>
  <si>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</si>
  <si>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</si>
  <si>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</si>
  <si>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</si>
  <si>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</si>
  <si>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</si>
  <si>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</si>
  <si>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</si>
  <si>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</si>
  <si>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</si>
  <si>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</si>
  <si>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</si>
  <si>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</si>
  <si>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</si>
  <si>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</si>
  <si>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</si>
  <si>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</si>
  <si>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</si>
  <si>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</si>
  <si>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</si>
  <si>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</si>
  <si>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</si>
  <si>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</si>
  <si>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</si>
  <si>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</si>
  <si>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</si>
  <si>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</si>
  <si>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</si>
  <si>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</si>
  <si>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</si>
  <si>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</si>
  <si>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</si>
  <si>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</si>
  <si>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</si>
  <si>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</si>
  <si>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</si>
  <si>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</si>
  <si>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</si>
  <si>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</si>
  <si>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</si>
  <si>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</si>
  <si>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</si>
  <si>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</si>
  <si>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</si>
  <si>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</si>
  <si>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</si>
  <si>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</si>
  <si>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</si>
  <si>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</si>
  <si>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</si>
  <si>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</si>
  <si>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</si>
  <si>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</si>
  <si>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</si>
  <si>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</si>
  <si>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</si>
  <si>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</si>
  <si>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</si>
  <si>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</si>
  <si>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</si>
  <si>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</si>
  <si>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</si>
  <si>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</si>
  <si>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</si>
  <si>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</si>
  <si>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</si>
  <si>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</si>
  <si>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</si>
  <si>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</si>
  <si>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</si>
  <si>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</si>
  <si>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</si>
  <si>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</si>
  <si>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</si>
  <si>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</si>
  <si>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</si>
  <si>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</si>
  <si>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</si>
  <si>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</si>
  <si>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</si>
  <si>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</si>
  <si>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</si>
  <si>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</si>
  <si>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</si>
  <si>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</si>
  <si>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</si>
  <si>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</si>
  <si>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</si>
  <si>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</si>
  <si>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</si>
  <si>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</si>
  <si>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</si>
  <si>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</si>
  <si>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</si>
  <si>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</si>
  <si>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</si>
  <si>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</si>
  <si>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</si>
  <si>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</si>
  <si>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</si>
  <si>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</si>
  <si>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</si>
  <si>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</si>
  <si>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</si>
  <si>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</si>
  <si>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</si>
  <si>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</si>
  <si>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</si>
  <si>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</si>
  <si>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</si>
  <si>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</si>
  <si>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</si>
  <si>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</si>
  <si>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</si>
  <si>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</si>
  <si>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</si>
  <si>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</si>
  <si>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</si>
  <si>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</si>
  <si>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</si>
  <si>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</si>
  <si>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</si>
  <si>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</si>
  <si>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</si>
  <si>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</si>
  <si>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</si>
  <si>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</si>
  <si>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</si>
  <si>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</si>
  <si>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</si>
  <si>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</si>
  <si>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</si>
  <si>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</si>
  <si>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</si>
  <si>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</si>
  <si>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</si>
  <si>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</si>
  <si>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</si>
  <si>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</si>
  <si>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</si>
  <si>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</si>
  <si>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</si>
  <si>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</si>
  <si>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</si>
  <si>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</si>
  <si>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</si>
  <si>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</si>
  <si>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</si>
  <si>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</si>
  <si>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</si>
  <si>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</si>
  <si>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</si>
  <si>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</si>
  <si>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</si>
  <si>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</si>
  <si>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</si>
  <si>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</si>
  <si>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</si>
  <si>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</si>
  <si>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</si>
  <si>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</si>
  <si>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</si>
  <si>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</si>
  <si>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</si>
  <si>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</si>
  <si>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</si>
  <si>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</si>
  <si>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</si>
  <si>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</si>
  <si>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</si>
  <si>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</si>
  <si>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</si>
  <si>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</si>
  <si>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</si>
  <si>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</si>
  <si>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</si>
  <si>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</si>
  <si>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</si>
  <si>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</si>
  <si>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</si>
  <si>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</si>
  <si>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</si>
  <si>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</si>
  <si>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</si>
  <si>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</si>
  <si>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</si>
  <si>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</si>
  <si>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</si>
  <si>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</si>
  <si>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</si>
  <si>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</si>
  <si>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</si>
  <si>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</si>
  <si>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</si>
  <si>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</si>
  <si>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</si>
  <si>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</si>
  <si>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</si>
  <si>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</si>
  <si>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</si>
  <si>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</si>
  <si>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</si>
  <si>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</si>
  <si>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</si>
  <si>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</si>
  <si>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</si>
  <si>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</si>
  <si>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</si>
  <si>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</si>
  <si>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</si>
  <si>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</si>
  <si>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</si>
  <si>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</si>
  <si>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</si>
  <si>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</si>
  <si>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</si>
  <si>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</si>
  <si>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</si>
  <si>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</si>
  <si>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</si>
  <si>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</si>
  <si>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</si>
  <si>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</si>
  <si>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</si>
  <si>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</si>
  <si>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</si>
  <si>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</si>
  <si>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</si>
  <si>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</si>
  <si>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</si>
  <si>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</si>
  <si>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</si>
  <si>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</si>
  <si>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</si>
  <si>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</si>
  <si>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</si>
  <si>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</si>
  <si>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</si>
  <si>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</si>
  <si>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</si>
  <si>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</si>
  <si>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</si>
  <si>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</si>
  <si>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</si>
  <si>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</si>
  <si>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</si>
  <si>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</si>
  <si>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</si>
  <si>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</si>
  <si>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</si>
  <si>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</si>
  <si>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</si>
  <si>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</si>
  <si>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</si>
  <si>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</si>
  <si>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</si>
  <si>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</si>
  <si>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</si>
  <si>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</si>
  <si>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</si>
  <si>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</si>
  <si>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</si>
  <si>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</si>
  <si>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</si>
  <si>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</si>
  <si>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</si>
  <si>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</si>
  <si>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</si>
  <si>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</si>
  <si>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</si>
  <si>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</si>
  <si>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</si>
  <si>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</si>
  <si>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</si>
  <si>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</si>
  <si>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</si>
  <si>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</si>
  <si>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</si>
  <si>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</si>
  <si>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</si>
  <si>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</si>
  <si>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</si>
  <si>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</si>
  <si>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</si>
  <si>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</si>
  <si>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</si>
  <si>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</si>
  <si>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</si>
  <si>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</si>
  <si>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</si>
  <si>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</si>
  <si>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</si>
  <si>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</si>
  <si>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</si>
  <si>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</si>
  <si>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</si>
  <si>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</si>
  <si>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</si>
  <si>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</si>
  <si>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</si>
  <si>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</si>
  <si>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</si>
  <si>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</si>
  <si>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</si>
  <si>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</si>
  <si>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</si>
  <si>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</si>
  <si>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</si>
  <si>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</si>
  <si>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</si>
  <si>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</si>
  <si>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</si>
  <si>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</si>
  <si>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</si>
  <si>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</si>
  <si>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</si>
  <si>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</si>
  <si>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</si>
  <si>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</si>
  <si>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</si>
  <si>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</si>
  <si>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</si>
  <si>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</si>
  <si>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</si>
  <si>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</si>
  <si>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</si>
  <si>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</si>
  <si>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</si>
  <si>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</si>
  <si>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</si>
  <si>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</si>
  <si>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</si>
  <si>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</si>
  <si>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</si>
  <si>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</si>
  <si>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</si>
  <si>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</si>
  <si>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</si>
  <si>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</si>
  <si>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</si>
  <si>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</si>
  <si>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</si>
  <si>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</si>
  <si>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</si>
  <si>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</si>
  <si>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</si>
  <si>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</si>
  <si>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</si>
  <si>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</si>
  <si>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</si>
  <si>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</si>
  <si>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</si>
  <si>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</si>
  <si>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</si>
  <si>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</si>
  <si>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</si>
  <si>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</si>
  <si>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</si>
  <si>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</si>
  <si>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</si>
  <si>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</si>
  <si>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</si>
  <si>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</si>
  <si>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</si>
  <si>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</si>
  <si>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</si>
  <si>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</si>
  <si>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</si>
  <si>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</si>
  <si>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</si>
  <si>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</si>
  <si>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</si>
  <si>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</si>
  <si>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</si>
  <si>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</si>
  <si>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</si>
  <si>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</si>
  <si>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</si>
  <si>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</si>
  <si>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</si>
  <si>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</si>
  <si>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</si>
  <si>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</si>
  <si>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</si>
  <si>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</si>
  <si>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</si>
  <si>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</si>
  <si>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</si>
  <si>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</si>
  <si>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</si>
  <si>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</si>
  <si>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</si>
  <si>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</si>
  <si>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</si>
  <si>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</si>
  <si>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</si>
  <si>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</si>
  <si>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</si>
  <si>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</si>
  <si>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</si>
  <si>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</si>
  <si>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</si>
  <si>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</si>
  <si>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</si>
  <si>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</si>
  <si>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</si>
  <si>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</si>
  <si>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</si>
  <si>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</si>
  <si>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</si>
  <si>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</si>
  <si>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</si>
  <si>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</si>
  <si>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</si>
  <si>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</si>
  <si>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</si>
  <si>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</si>
  <si>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</si>
  <si>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</si>
  <si>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</si>
  <si>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</si>
  <si>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</si>
  <si>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</si>
  <si>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</si>
  <si>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</si>
  <si>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</si>
  <si>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</si>
  <si>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</si>
  <si>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</si>
  <si>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</si>
  <si>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</si>
  <si>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</si>
  <si>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</si>
  <si>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</si>
  <si>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</si>
  <si>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</si>
  <si>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</si>
  <si>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</si>
  <si>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</si>
  <si>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</si>
  <si>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</si>
  <si>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</si>
  <si>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</si>
  <si>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</si>
  <si>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</si>
  <si>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</si>
  <si>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</si>
  <si>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</si>
  <si>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</si>
  <si>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</si>
  <si>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</si>
  <si>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</si>
  <si>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</si>
  <si>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</si>
  <si>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</si>
  <si>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</si>
  <si>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</si>
  <si>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</si>
  <si>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</si>
  <si>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</si>
  <si>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</si>
  <si>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</si>
  <si>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</si>
  <si>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</si>
  <si>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</si>
  <si>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</si>
  <si>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</si>
  <si>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</si>
  <si>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</si>
  <si>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</si>
  <si>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</si>
  <si>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</si>
  <si>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</si>
  <si>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</si>
  <si>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</si>
  <si>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</si>
  <si>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</si>
  <si>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</si>
  <si>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</si>
  <si>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</si>
  <si>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</si>
  <si>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</si>
  <si>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</si>
  <si>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</si>
  <si>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</si>
  <si>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</si>
  <si>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</si>
  <si>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</si>
  <si>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</si>
  <si>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</si>
  <si>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</si>
  <si>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</si>
  <si>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</si>
  <si>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</si>
  <si>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</si>
  <si>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</si>
  <si>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</si>
  <si>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</si>
  <si>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</si>
  <si>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</si>
  <si>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</si>
  <si>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</si>
  <si>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</si>
  <si>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</si>
  <si>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</si>
  <si>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</si>
  <si>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</si>
  <si>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</si>
  <si>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</si>
  <si>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</si>
  <si>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</si>
  <si>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</si>
  <si>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</si>
  <si>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</si>
  <si>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</si>
  <si>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</si>
  <si>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</si>
  <si>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</si>
  <si>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</si>
  <si>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</si>
  <si>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</si>
  <si>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</si>
  <si>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</si>
  <si>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</si>
  <si>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</si>
  <si>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</si>
  <si>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</si>
  <si>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</si>
  <si>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</si>
  <si>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</si>
  <si>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</si>
  <si>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</si>
  <si>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</si>
  <si>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</si>
  <si>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</si>
  <si>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</si>
  <si>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</si>
  <si>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</si>
  <si>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</si>
  <si>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</si>
  <si>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</si>
  <si>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</si>
  <si>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</si>
  <si>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</si>
  <si>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</si>
  <si>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</si>
  <si>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</si>
  <si>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</si>
  <si>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</si>
  <si>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</si>
  <si>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</si>
  <si>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</si>
  <si>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</si>
  <si>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</si>
  <si>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</si>
  <si>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</si>
  <si>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</si>
  <si>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</si>
  <si>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</si>
  <si>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</si>
  <si>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</si>
  <si>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</si>
  <si>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</si>
  <si>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</si>
  <si>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</si>
  <si>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</si>
  <si>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</si>
  <si>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</si>
  <si>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</si>
  <si>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</si>
  <si>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</si>
  <si>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</si>
  <si>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</si>
  <si>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</si>
  <si>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</si>
  <si>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</si>
  <si>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</si>
  <si>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</si>
  <si>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</si>
  <si>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</si>
  <si>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</si>
  <si>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</si>
  <si>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</si>
  <si>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</si>
  <si>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</si>
  <si>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</si>
  <si>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</si>
  <si>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</si>
  <si>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</si>
  <si>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</si>
  <si>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</si>
  <si>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</si>
  <si>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</si>
  <si>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</si>
  <si>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</si>
  <si>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</si>
  <si>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</si>
  <si>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</si>
  <si>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</si>
  <si>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</si>
  <si>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</si>
  <si>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</si>
  <si>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</si>
  <si>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</si>
  <si>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</si>
  <si>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</si>
  <si>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</si>
  <si>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</si>
  <si>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</si>
  <si>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</si>
  <si>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</si>
  <si>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</si>
  <si>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</si>
  <si>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</si>
  <si>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</si>
  <si>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</si>
  <si>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</si>
  <si>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</si>
  <si>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</si>
  <si>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</si>
  <si>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</si>
  <si>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</si>
  <si>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</si>
  <si>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</si>
  <si>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</si>
  <si>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</si>
  <si>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</si>
  <si>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</si>
  <si>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</si>
  <si>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</si>
  <si>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</si>
  <si>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</si>
  <si>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</si>
  <si>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</si>
  <si>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</si>
  <si>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</si>
  <si>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</si>
  <si>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</si>
  <si>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</si>
  <si>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</si>
  <si>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</si>
  <si>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</si>
  <si>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</si>
  <si>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</si>
  <si>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</si>
  <si>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</si>
  <si>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</si>
  <si>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</si>
  <si>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</si>
  <si>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</si>
  <si>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</si>
  <si>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</si>
  <si>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</si>
  <si>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</si>
  <si>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</si>
  <si>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</si>
  <si>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</si>
  <si>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</si>
  <si>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</si>
  <si>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</si>
  <si>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</si>
  <si>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</si>
  <si>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</si>
  <si>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</si>
  <si>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</si>
  <si>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</si>
  <si>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</si>
  <si>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</si>
  <si>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</si>
  <si>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</si>
  <si>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</si>
  <si>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</si>
  <si>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</si>
  <si>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</si>
  <si>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</si>
  <si>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</si>
  <si>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</si>
  <si>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</si>
  <si>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</si>
  <si>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</si>
  <si>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</si>
  <si>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</si>
  <si>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</si>
  <si>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</si>
  <si>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</si>
  <si>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</si>
  <si>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</si>
  <si>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</si>
  <si>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</si>
  <si>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</si>
  <si>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</si>
  <si>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</si>
  <si>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</si>
  <si>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</si>
  <si>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</si>
  <si>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</si>
  <si>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</si>
  <si>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</si>
  <si>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</si>
  <si>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</si>
  <si>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</si>
  <si>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</si>
  <si>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</si>
  <si>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</si>
  <si>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</si>
  <si>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</si>
  <si>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</si>
  <si>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</si>
  <si>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</si>
  <si>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</si>
  <si>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</si>
  <si>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</si>
  <si>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</si>
  <si>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</si>
  <si>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</si>
  <si>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</si>
  <si>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</si>
  <si>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</si>
  <si>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</si>
  <si>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</si>
  <si>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</si>
  <si>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</si>
  <si>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</si>
  <si>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</si>
  <si>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</si>
  <si>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</si>
  <si>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</si>
  <si>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</si>
  <si>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</si>
  <si>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</si>
  <si>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</si>
  <si>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</si>
  <si>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</si>
  <si>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</si>
  <si>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</si>
  <si>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</si>
  <si>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</si>
  <si>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</si>
  <si>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</si>
  <si>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</si>
  <si>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</si>
  <si>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</si>
  <si>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</si>
  <si>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</si>
  <si>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</si>
  <si>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</si>
  <si>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</si>
  <si>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</si>
  <si>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</si>
  <si>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</si>
  <si>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</si>
  <si>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</si>
  <si>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</si>
  <si>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</si>
  <si>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</si>
  <si>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</si>
  <si>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</si>
  <si>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</si>
  <si>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</si>
  <si>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</si>
  <si>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</si>
  <si>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</si>
  <si>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</si>
  <si>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</si>
  <si>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</si>
  <si>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</si>
  <si>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</si>
  <si>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</si>
  <si>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</si>
  <si>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</si>
  <si>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</si>
  <si>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</si>
  <si>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</si>
  <si>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</si>
  <si>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</si>
  <si>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</si>
  <si>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</si>
  <si>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</si>
  <si>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</si>
  <si>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</si>
  <si>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</si>
  <si>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</si>
  <si>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</si>
  <si>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</si>
  <si>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</si>
  <si>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</si>
  <si>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</si>
  <si>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</si>
  <si>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</si>
  <si>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</si>
  <si>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</si>
  <si>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</si>
  <si>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</si>
  <si>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</si>
  <si>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</si>
  <si>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</si>
  <si>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</si>
  <si>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</si>
  <si>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</si>
  <si>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</si>
  <si>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</si>
  <si>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</si>
  <si>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</si>
  <si>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</si>
  <si>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</si>
  <si>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</si>
  <si>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</si>
  <si>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</si>
  <si>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</si>
  <si>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</si>
  <si>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</si>
  <si>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</si>
  <si>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</si>
  <si>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</si>
  <si>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</si>
  <si>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</si>
  <si>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</si>
  <si>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</si>
  <si>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</si>
  <si>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</si>
  <si>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</si>
  <si>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</si>
  <si>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</si>
  <si>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</si>
  <si>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</si>
  <si>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</si>
  <si>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</si>
  <si>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</si>
  <si>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</si>
  <si>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</si>
  <si>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</si>
  <si>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</si>
  <si>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</si>
  <si>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</si>
  <si>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</si>
  <si>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</si>
  <si>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</si>
  <si>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</si>
  <si>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</si>
  <si>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</si>
  <si>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</si>
  <si>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</si>
  <si>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</si>
  <si>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</si>
  <si>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</si>
  <si>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</si>
  <si>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</si>
  <si>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</si>
  <si>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</si>
  <si>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</si>
  <si>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</si>
  <si>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</si>
  <si>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</si>
  <si>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</si>
  <si>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</si>
  <si>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</si>
  <si>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</si>
  <si>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</si>
  <si>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</si>
  <si>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</si>
  <si>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</si>
  <si>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</si>
  <si>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</si>
  <si>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</si>
  <si>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</si>
  <si>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</si>
  <si>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</si>
  <si>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</si>
  <si>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</si>
  <si>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</si>
  <si>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</si>
  <si>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</si>
  <si>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</si>
  <si>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</si>
  <si>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</si>
  <si>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</si>
  <si>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</si>
  <si>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</si>
  <si>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</si>
  <si>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</si>
  <si>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</si>
  <si>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</si>
  <si>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</si>
  <si>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</si>
  <si>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</si>
  <si>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</si>
  <si>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</si>
  <si>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</si>
  <si>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</si>
  <si>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</si>
  <si>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</si>
  <si>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</si>
  <si>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</si>
  <si>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</si>
  <si>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</si>
  <si>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</si>
  <si>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</si>
  <si>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</si>
  <si>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</si>
  <si>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</si>
  <si>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</si>
  <si>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</si>
  <si>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</si>
  <si>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</si>
  <si>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</si>
  <si>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</si>
  <si>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</si>
  <si>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</si>
  <si>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</si>
  <si>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</si>
  <si>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</si>
  <si>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</si>
  <si>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</si>
  <si>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</si>
  <si>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</si>
  <si>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</si>
  <si>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</si>
  <si>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</si>
  <si>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</si>
  <si>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</si>
  <si>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</si>
  <si>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</si>
  <si>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</si>
  <si>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</si>
  <si>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</si>
  <si>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</si>
  <si>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</si>
  <si>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</si>
  <si>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</si>
  <si>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</si>
  <si>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</si>
  <si>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</si>
  <si>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</si>
  <si>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</si>
  <si>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</si>
  <si>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</si>
  <si>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</si>
  <si>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</si>
  <si>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</si>
  <si>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</si>
  <si>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</si>
  <si>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</si>
  <si>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</si>
  <si>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</si>
  <si>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</si>
  <si>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</si>
  <si>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</si>
  <si>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</si>
  <si>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</si>
  <si>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</si>
  <si>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</si>
  <si>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</si>
  <si>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</si>
  <si>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</si>
  <si>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</si>
  <si>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</si>
  <si>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</si>
  <si>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</si>
  <si>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</si>
  <si>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</si>
  <si>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</si>
  <si>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</si>
  <si>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</si>
  <si>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</si>
  <si>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</si>
  <si>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</si>
  <si>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</si>
  <si>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</si>
  <si>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</si>
  <si>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</si>
  <si>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</si>
  <si>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</si>
  <si>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</si>
  <si>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</si>
  <si>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</si>
  <si>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</si>
  <si>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</si>
  <si>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</si>
  <si>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</si>
  <si>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</si>
  <si>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</si>
  <si>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</si>
  <si>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</si>
  <si>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</si>
  <si>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</si>
  <si>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</si>
  <si>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</si>
  <si>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</si>
  <si>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</si>
  <si>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</si>
  <si>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</si>
  <si>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</si>
  <si>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</si>
  <si>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</si>
  <si>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</si>
  <si>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</si>
  <si>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</si>
  <si>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</si>
  <si>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</si>
  <si>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</si>
  <si>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</si>
  <si>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</si>
  <si>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</si>
  <si>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</si>
  <si>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</si>
  <si>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</si>
  <si>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</si>
  <si>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</si>
  <si>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</si>
  <si>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</si>
  <si>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</si>
  <si>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</si>
  <si>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</si>
  <si>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</si>
  <si>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</si>
  <si>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</si>
  <si>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</si>
  <si>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</si>
  <si>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</si>
  <si>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</si>
  <si>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</si>
  <si>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</si>
  <si>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</si>
  <si>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</si>
  <si>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</si>
  <si>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</si>
  <si>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</si>
  <si>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</si>
  <si>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</si>
  <si>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</si>
  <si>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</si>
  <si>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</si>
  <si>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</si>
  <si>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</si>
  <si>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</si>
  <si>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</si>
  <si>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</si>
  <si>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</si>
  <si>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</si>
  <si>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</si>
  <si>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</si>
  <si>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</si>
  <si>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</si>
  <si>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</si>
  <si>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</si>
  <si>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</si>
  <si>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</si>
  <si>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</si>
  <si>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</si>
  <si>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</si>
  <si>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</si>
  <si>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</si>
  <si>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</si>
  <si>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</si>
  <si>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</si>
  <si>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</si>
  <si>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</si>
  <si>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</si>
  <si>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</si>
  <si>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</si>
  <si>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</si>
  <si>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</si>
  <si>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</si>
  <si>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</si>
  <si>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</si>
  <si>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</si>
  <si>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</si>
  <si>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</si>
  <si>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</si>
  <si>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</si>
  <si>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</si>
  <si>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</si>
  <si>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</si>
  <si>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</si>
  <si>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</si>
  <si>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</si>
  <si>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</si>
  <si>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</si>
  <si>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</si>
  <si>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</si>
  <si>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</si>
  <si>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</si>
  <si>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</si>
  <si>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</si>
  <si>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</si>
  <si>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</si>
  <si>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</si>
  <si>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</si>
  <si>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</si>
  <si>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</si>
  <si>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</si>
  <si>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</si>
  <si>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</si>
  <si>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</si>
  <si>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</si>
  <si>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</si>
  <si>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</si>
  <si>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</si>
  <si>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</si>
  <si>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</si>
  <si>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</si>
  <si>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</si>
  <si>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</si>
  <si>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</si>
  <si>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</si>
  <si>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</si>
  <si>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</si>
  <si>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</si>
  <si>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</si>
  <si>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</si>
  <si>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</si>
  <si>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</si>
  <si>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</si>
  <si>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</si>
  <si>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</si>
  <si>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</si>
  <si>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</si>
  <si>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</si>
  <si>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</si>
  <si>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</si>
  <si>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</si>
  <si>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</si>
  <si>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</si>
  <si>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</si>
  <si>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</si>
  <si>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</si>
  <si>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</si>
  <si>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</si>
  <si>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</si>
  <si>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</si>
  <si>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</si>
  <si>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</si>
  <si>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</si>
  <si>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</si>
  <si>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</si>
  <si>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</si>
  <si>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</si>
  <si>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</si>
  <si>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</si>
  <si>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</si>
  <si>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</si>
  <si>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</si>
  <si>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</si>
  <si>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</si>
  <si>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</si>
  <si>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</si>
  <si>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</si>
  <si>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</si>
  <si>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</si>
  <si>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</si>
  <si>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</si>
  <si>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</si>
  <si>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</si>
  <si>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</si>
  <si>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</si>
  <si>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</si>
  <si>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</si>
  <si>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</si>
  <si>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</si>
  <si>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</si>
  <si>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</si>
  <si>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</si>
  <si>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</si>
  <si>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</si>
  <si>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</si>
  <si>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</si>
  <si>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</si>
  <si>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</si>
  <si>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</si>
  <si>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</si>
  <si>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</si>
  <si>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</si>
  <si>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</si>
  <si>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</si>
  <si>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</si>
  <si>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</si>
  <si>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</si>
  <si>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</si>
  <si>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</si>
  <si>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</si>
  <si>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</si>
  <si>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</si>
  <si>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</si>
  <si>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</si>
  <si>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</si>
  <si>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</si>
  <si>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</si>
  <si>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</si>
  <si>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</si>
  <si>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</si>
  <si>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</si>
  <si>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</si>
  <si>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</si>
  <si>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</si>
  <si>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</si>
  <si>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</si>
  <si>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</si>
  <si>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</si>
  <si>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</si>
  <si>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</si>
  <si>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</si>
  <si>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</si>
  <si>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</si>
  <si>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</si>
  <si>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</si>
  <si>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</si>
  <si>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</si>
  <si>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</si>
  <si>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</si>
  <si>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</si>
  <si>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</si>
  <si>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</si>
  <si>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</si>
  <si>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</si>
  <si>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</si>
  <si>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</si>
  <si>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</si>
  <si>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</si>
  <si>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</si>
  <si>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</si>
  <si>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</si>
  <si>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</si>
  <si>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</si>
  <si>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</si>
  <si>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</si>
  <si>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</si>
  <si>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</si>
  <si>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</si>
  <si>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</si>
  <si>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</si>
  <si>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</si>
  <si>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</si>
  <si>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</si>
  <si>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</si>
  <si>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</si>
  <si>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</si>
  <si>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</si>
  <si>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</si>
  <si>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</si>
  <si>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</si>
  <si>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</si>
  <si>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</si>
  <si>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</si>
  <si>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</si>
  <si>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</si>
  <si>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</si>
  <si>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</si>
  <si>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</si>
  <si>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</si>
  <si>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</si>
  <si>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</si>
  <si>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</si>
  <si>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</si>
  <si>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</si>
  <si>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</si>
  <si>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</si>
  <si>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</si>
  <si>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</si>
  <si>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</si>
  <si>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</si>
  <si>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</si>
  <si>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</si>
  <si>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</si>
  <si>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</si>
  <si>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</si>
  <si>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</si>
  <si>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</si>
  <si>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</si>
  <si>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</si>
  <si>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</si>
  <si>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</si>
  <si>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</si>
  <si>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</si>
  <si>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</si>
  <si>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</si>
  <si>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</si>
  <si>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</si>
  <si>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</si>
  <si>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</si>
  <si>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</si>
  <si>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</si>
  <si>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</si>
  <si>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</si>
  <si>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</si>
  <si>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</si>
  <si>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</si>
  <si>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</si>
  <si>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</si>
  <si>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</si>
  <si>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</si>
  <si>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</si>
  <si>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</si>
  <si>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</si>
  <si>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</si>
  <si>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</si>
  <si>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</si>
  <si>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</si>
  <si>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</si>
  <si>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</si>
  <si>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</si>
  <si>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</si>
  <si>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</si>
  <si>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</si>
  <si>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</si>
  <si>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</si>
  <si>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</si>
  <si>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</si>
  <si>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</si>
  <si>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</si>
  <si>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</si>
  <si>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</si>
  <si>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</si>
  <si>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</si>
  <si>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</si>
  <si>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</si>
  <si>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</si>
  <si>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</si>
  <si>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</si>
  <si>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</si>
  <si>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</si>
  <si>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</si>
  <si>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</si>
  <si>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</si>
  <si>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</si>
  <si>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</si>
  <si>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</si>
  <si>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</si>
  <si>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</si>
  <si>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</si>
  <si>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</si>
  <si>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</si>
  <si>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</si>
  <si>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</si>
  <si>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</si>
  <si>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</si>
  <si>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</si>
  <si>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</si>
  <si>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</si>
  <si>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</si>
  <si>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</si>
  <si>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</si>
  <si>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</si>
  <si>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</si>
  <si>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</si>
  <si>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</si>
  <si>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</si>
  <si>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</si>
  <si>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</si>
  <si>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</si>
  <si>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</si>
  <si>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</si>
  <si>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</si>
  <si>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</si>
  <si>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</si>
  <si>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</si>
  <si>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</si>
  <si>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</si>
  <si>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</si>
  <si>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</si>
  <si>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</si>
  <si>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</si>
  <si>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</si>
  <si>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</si>
  <si>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</si>
  <si>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</si>
  <si>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</si>
  <si>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</si>
  <si>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</si>
  <si>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</si>
  <si>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</si>
  <si>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</si>
  <si>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</si>
  <si>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</si>
  <si>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</si>
  <si>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</si>
  <si>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</si>
  <si>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</si>
  <si>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</si>
  <si>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</si>
  <si>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</si>
  <si>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</si>
  <si>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</si>
  <si>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</si>
  <si>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</si>
  <si>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</si>
  <si>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</si>
  <si>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</si>
  <si>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</si>
  <si>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</si>
  <si>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</si>
  <si>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</si>
  <si>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</si>
  <si>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</si>
  <si>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</si>
  <si>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</si>
  <si>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</si>
  <si>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</si>
  <si>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</si>
  <si>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</si>
  <si>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</si>
  <si>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</si>
  <si>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</si>
  <si>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</si>
  <si>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</si>
  <si>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</si>
  <si>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</si>
  <si>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</si>
  <si>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</si>
  <si>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</si>
  <si>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</si>
  <si>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</si>
  <si>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</si>
  <si>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</si>
  <si>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</si>
  <si>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</si>
  <si>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</si>
  <si>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</si>
  <si>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</si>
  <si>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</si>
  <si>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</si>
  <si>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</si>
  <si>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</si>
  <si>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</si>
  <si>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</si>
  <si>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</si>
  <si>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</si>
  <si>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</si>
  <si>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</si>
  <si>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</si>
  <si>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</si>
  <si>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</si>
  <si>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</si>
  <si>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</si>
  <si>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</si>
  <si>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</si>
  <si>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</si>
  <si>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</si>
  <si>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</si>
  <si>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</si>
  <si>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</si>
  <si>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</si>
  <si>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</si>
  <si>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</si>
  <si>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</si>
  <si>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</si>
  <si>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</si>
  <si>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</si>
  <si>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</si>
  <si>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</si>
  <si>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</si>
  <si>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</si>
  <si>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</si>
  <si>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</si>
  <si>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</si>
  <si>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</si>
  <si>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</si>
  <si>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</si>
  <si>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</si>
  <si>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</si>
  <si>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</si>
  <si>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</si>
  <si>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</si>
  <si>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</si>
  <si>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</si>
  <si>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</si>
  <si>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</si>
  <si>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</si>
  <si>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</si>
  <si>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</si>
  <si>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</si>
  <si>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</si>
  <si>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</si>
  <si>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</si>
  <si>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</si>
  <si>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</si>
  <si>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</si>
  <si>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</si>
  <si>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</si>
  <si>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</si>
  <si>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</si>
  <si>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</si>
  <si>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</si>
  <si>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</si>
  <si>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</si>
  <si>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</si>
  <si>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</si>
  <si>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</si>
  <si>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</si>
  <si>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</si>
  <si>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</si>
  <si>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</si>
  <si>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</si>
  <si>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</si>
  <si>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</si>
  <si>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</si>
  <si>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</si>
  <si>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</si>
  <si>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</si>
  <si>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</si>
  <si>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</si>
  <si>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</si>
  <si>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</si>
  <si>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</si>
  <si>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</si>
  <si>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</si>
  <si>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</si>
  <si>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</si>
  <si>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</si>
  <si>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</si>
  <si>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</si>
  <si>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</si>
  <si>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</si>
  <si>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</si>
  <si>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</si>
  <si>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</si>
  <si>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</si>
  <si>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</si>
  <si>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</si>
  <si>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</si>
  <si>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</si>
  <si>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</si>
  <si>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</si>
  <si>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</si>
  <si>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</si>
  <si>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</si>
  <si>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</si>
  <si>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</si>
  <si>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</si>
  <si>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</si>
  <si>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</si>
  <si>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</si>
  <si>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</si>
  <si>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</si>
  <si>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</si>
  <si>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</si>
  <si>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</si>
  <si>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</si>
  <si>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</si>
  <si>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</si>
  <si>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</si>
  <si>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</si>
  <si>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</si>
  <si>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</si>
  <si>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</si>
  <si>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</si>
  <si>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</si>
  <si>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</si>
  <si>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</si>
  <si>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</si>
  <si>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</si>
  <si>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</si>
  <si>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</si>
  <si>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</si>
  <si>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</si>
  <si>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</si>
  <si>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</si>
  <si>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</si>
  <si>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</si>
  <si>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</si>
  <si>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</si>
  <si>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</si>
  <si>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</si>
  <si>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</si>
  <si>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</si>
  <si>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</si>
  <si>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</si>
  <si>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</si>
  <si>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</si>
  <si>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</si>
  <si>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</si>
  <si>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</si>
  <si>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</si>
  <si>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</si>
  <si>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</si>
  <si>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</si>
  <si>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</si>
  <si>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</si>
  <si>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</si>
  <si>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</si>
  <si>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</si>
  <si>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</si>
  <si>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</si>
  <si>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</si>
  <si>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</si>
  <si>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</si>
  <si>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</si>
  <si>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</si>
  <si>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</si>
  <si>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</si>
  <si>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</si>
  <si>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</si>
  <si>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</si>
  <si>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</si>
  <si>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</si>
  <si>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</si>
  <si>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</si>
  <si>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</si>
  <si>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</si>
  <si>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</si>
  <si>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</si>
  <si>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</si>
  <si>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</si>
  <si>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</si>
  <si>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</si>
  <si>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</si>
  <si>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</si>
  <si>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</si>
  <si>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</si>
  <si>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</si>
  <si>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</si>
  <si>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</si>
  <si>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</si>
  <si>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</si>
  <si>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</si>
  <si>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</si>
  <si>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</si>
  <si>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</si>
  <si>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</si>
  <si>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</si>
  <si>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</si>
  <si>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</si>
  <si>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</si>
  <si>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</si>
  <si>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</si>
  <si>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</si>
  <si>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</si>
  <si>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</si>
  <si>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</si>
  <si>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</si>
  <si>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</si>
  <si>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</si>
  <si>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</si>
  <si>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</si>
  <si>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</si>
  <si>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</si>
  <si>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</si>
  <si>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</si>
  <si>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</si>
  <si>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</si>
  <si>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</si>
  <si>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</si>
  <si>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</si>
  <si>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</si>
  <si>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</si>
  <si>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</si>
  <si>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</si>
  <si>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</si>
  <si>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</si>
  <si>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</si>
  <si>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</si>
  <si>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</si>
  <si>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</si>
  <si>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</si>
  <si>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</si>
  <si>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</si>
  <si>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</si>
  <si>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</si>
  <si>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</si>
  <si>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</si>
  <si>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</si>
  <si>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</si>
  <si>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</si>
  <si>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</si>
  <si>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</si>
  <si>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</si>
  <si>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</si>
  <si>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</si>
  <si>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</si>
  <si>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</si>
  <si>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</si>
  <si>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</si>
  <si>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</si>
  <si>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</si>
  <si>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</si>
  <si>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</si>
  <si>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</si>
  <si>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</si>
  <si>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</si>
  <si>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</si>
  <si>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</si>
  <si>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</si>
  <si>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</si>
  <si>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</si>
  <si>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</si>
  <si>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</si>
  <si>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</si>
  <si>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</si>
  <si>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</si>
  <si>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</si>
  <si>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</si>
  <si>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</si>
  <si>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</si>
  <si>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</si>
  <si>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</si>
  <si>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</si>
  <si>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</si>
  <si>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</si>
  <si>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</si>
  <si>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</si>
  <si>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</si>
  <si>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</si>
  <si>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</si>
  <si>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</si>
  <si>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</si>
  <si>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</si>
  <si>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</si>
  <si>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</si>
  <si>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</si>
  <si>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</si>
  <si>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</si>
  <si>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</si>
  <si>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</si>
  <si>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</si>
  <si>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</si>
  <si>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</si>
  <si>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</si>
  <si>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</si>
  <si>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</si>
  <si>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</si>
  <si>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</si>
  <si>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</si>
  <si>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</si>
  <si>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</si>
  <si>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</si>
  <si>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</si>
  <si>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</si>
  <si>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</si>
  <si>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</si>
  <si>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</si>
  <si>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</si>
  <si>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</si>
  <si>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</si>
  <si>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</si>
  <si>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</si>
  <si>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</si>
  <si>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</si>
  <si>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</si>
  <si>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</si>
  <si>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</si>
  <si>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</si>
  <si>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</si>
  <si>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</si>
  <si>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</si>
  <si>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</si>
  <si>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</si>
  <si>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</si>
  <si>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</si>
  <si>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</si>
  <si>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</si>
  <si>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</si>
  <si>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</si>
  <si>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</si>
  <si>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</si>
  <si>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</si>
  <si>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</si>
  <si>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</si>
  <si>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</si>
  <si>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</si>
  <si>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</si>
  <si>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</si>
  <si>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</si>
  <si>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</si>
  <si>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</si>
  <si>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</si>
  <si>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</si>
  <si>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</si>
  <si>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</si>
  <si>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</si>
  <si>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</si>
  <si>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</si>
  <si>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</si>
  <si>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</si>
  <si>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</si>
  <si>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</si>
  <si>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</si>
  <si>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</si>
  <si>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</si>
  <si>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</si>
  <si>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</si>
  <si>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</si>
  <si>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</si>
  <si>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</si>
  <si>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</si>
  <si>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</si>
  <si>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</si>
  <si>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</si>
  <si>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</si>
  <si>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</si>
  <si>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</si>
  <si>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</si>
  <si>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</si>
  <si>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</si>
  <si>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</si>
  <si>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</si>
  <si>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</si>
  <si>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</si>
  <si>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</si>
  <si>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</si>
  <si>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</si>
  <si>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</si>
  <si>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</si>
  <si>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</si>
  <si>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</si>
  <si>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</si>
  <si>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</si>
  <si>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</si>
  <si>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</si>
  <si>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</si>
  <si>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</si>
  <si>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</si>
  <si>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</si>
  <si>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</si>
  <si>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</si>
  <si>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</si>
  <si>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</si>
  <si>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</si>
  <si>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</si>
  <si>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</si>
  <si>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</si>
  <si>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</si>
  <si>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</si>
  <si>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</si>
  <si>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</si>
  <si>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</si>
  <si>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</si>
  <si>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</si>
  <si>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</si>
  <si>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</si>
  <si>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</si>
  <si>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</si>
  <si>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</si>
  <si>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</si>
  <si>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</si>
  <si>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</si>
  <si>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</si>
  <si>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</si>
  <si>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</si>
  <si>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</si>
  <si>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</si>
  <si>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</si>
  <si>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</si>
  <si>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</si>
  <si>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</si>
  <si>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</si>
  <si>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</si>
  <si>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</si>
  <si>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</si>
  <si>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</si>
  <si>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</si>
  <si>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</si>
  <si>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</si>
  <si>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</si>
  <si>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</si>
  <si>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</si>
  <si>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</si>
  <si>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</si>
  <si>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</si>
  <si>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</si>
  <si>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</si>
  <si>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</si>
  <si>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</si>
  <si>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</si>
  <si>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</si>
  <si>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</si>
  <si>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</si>
  <si>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</si>
  <si>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</si>
  <si>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</si>
  <si>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</si>
  <si>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</si>
  <si>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</si>
  <si>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</si>
  <si>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</si>
  <si>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</si>
  <si>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</si>
  <si>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</si>
  <si>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</si>
  <si>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</si>
  <si>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</si>
  <si>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</si>
  <si>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</si>
  <si>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</si>
  <si>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</si>
  <si>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</si>
  <si>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</si>
  <si>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</si>
  <si>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</si>
  <si>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</si>
  <si>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</si>
  <si>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</si>
  <si>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</si>
  <si>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</si>
  <si>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</si>
  <si>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</si>
  <si>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</si>
  <si>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</si>
  <si>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</si>
  <si>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</si>
  <si>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</si>
  <si>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</si>
  <si>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</si>
  <si>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</si>
  <si>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</si>
  <si>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</si>
  <si>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</si>
  <si>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</si>
  <si>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</si>
  <si>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</si>
  <si>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</si>
  <si>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</si>
  <si>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</si>
  <si>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</si>
  <si>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</si>
  <si>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</si>
  <si>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</si>
  <si>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</si>
  <si>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</si>
  <si>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</si>
  <si>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</si>
  <si>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</si>
  <si>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</si>
  <si>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</si>
  <si>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</si>
  <si>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</si>
  <si>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</si>
  <si>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</si>
  <si>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</si>
  <si>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</si>
  <si>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</si>
  <si>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</si>
  <si>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</si>
  <si>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</si>
  <si>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</si>
  <si>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</si>
  <si>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</si>
  <si>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</si>
  <si>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</si>
  <si>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</si>
  <si>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</si>
  <si>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</si>
  <si>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</si>
  <si>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</si>
  <si>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</si>
  <si>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</si>
  <si>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</si>
  <si>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</si>
  <si>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</si>
  <si>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</si>
  <si>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</si>
  <si>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</si>
  <si>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</si>
  <si>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</si>
  <si>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</si>
  <si>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</si>
  <si>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</si>
  <si>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</si>
  <si>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</si>
  <si>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</si>
  <si>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</si>
  <si>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</si>
  <si>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</si>
  <si>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</si>
  <si>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</si>
  <si>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</si>
  <si>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</si>
  <si>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</si>
  <si>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</si>
  <si>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</si>
  <si>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</si>
  <si>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</si>
  <si>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</si>
  <si>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</si>
  <si>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</si>
  <si>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</si>
  <si>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</si>
  <si>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</si>
  <si>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</si>
  <si>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</si>
  <si>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</si>
  <si>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</si>
  <si>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</si>
  <si>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</si>
  <si>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</si>
  <si>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</si>
  <si>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</si>
  <si>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</si>
  <si>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</si>
  <si>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</si>
  <si>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</si>
  <si>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</si>
  <si>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</si>
  <si>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</si>
  <si>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</si>
  <si>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</si>
  <si>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</si>
  <si>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</si>
  <si>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</si>
  <si>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</si>
  <si>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</si>
  <si>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</si>
  <si>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</si>
  <si>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</si>
  <si>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</si>
  <si>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</si>
  <si>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</si>
  <si>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</si>
  <si>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</si>
  <si>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</si>
  <si>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</si>
  <si>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</si>
  <si>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</si>
  <si>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</si>
  <si>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</si>
  <si>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</si>
  <si>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</si>
  <si>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</si>
  <si>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</si>
  <si>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</si>
  <si>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</si>
  <si>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</si>
  <si>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</si>
  <si>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</si>
  <si>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</si>
  <si>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</si>
  <si>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</si>
  <si>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</si>
  <si>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</si>
  <si>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</si>
  <si>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</si>
  <si>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</si>
  <si>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</si>
  <si>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</si>
  <si>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</si>
  <si>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</si>
  <si>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</si>
  <si>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</si>
  <si>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</si>
  <si>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</si>
  <si>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</si>
  <si>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</si>
  <si>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</si>
  <si>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</si>
  <si>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</si>
  <si>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</si>
  <si>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</si>
  <si>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</si>
  <si>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</si>
  <si>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</si>
  <si>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</si>
  <si>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</si>
  <si>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</si>
  <si>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</si>
  <si>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</si>
  <si>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</si>
  <si>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</si>
  <si>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</si>
  <si>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</si>
  <si>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</si>
  <si>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</si>
  <si>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</si>
  <si>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</si>
  <si>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</si>
  <si>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</si>
  <si>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</si>
  <si>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</si>
  <si>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</si>
  <si>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</si>
  <si>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</si>
  <si>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</si>
  <si>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</si>
  <si>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</si>
  <si>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</si>
  <si>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</si>
  <si>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</si>
  <si>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</si>
  <si>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</si>
  <si>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</si>
  <si>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</si>
  <si>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</si>
  <si>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</si>
  <si>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</si>
  <si>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</si>
  <si>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</si>
  <si>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</si>
  <si>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</si>
  <si>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</si>
  <si>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</si>
  <si>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</si>
  <si>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</si>
  <si>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</si>
  <si>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</si>
  <si>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</si>
  <si>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</si>
  <si>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</si>
  <si>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</si>
  <si>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</si>
  <si>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</si>
  <si>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</si>
  <si>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</si>
  <si>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</si>
  <si>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</si>
  <si>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</si>
  <si>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</si>
  <si>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</si>
  <si>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</si>
  <si>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</si>
  <si>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</si>
  <si>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</si>
  <si>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</si>
  <si>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</si>
  <si>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</si>
  <si>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</si>
  <si>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</si>
  <si>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</si>
  <si>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</si>
  <si>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</si>
  <si>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</si>
  <si>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</si>
  <si>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</si>
  <si>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</si>
  <si>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</si>
  <si>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</si>
  <si>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</si>
  <si>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</si>
  <si>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</si>
  <si>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</si>
  <si>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</si>
  <si>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</si>
  <si>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</si>
  <si>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</si>
  <si>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</si>
  <si>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</si>
  <si>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</si>
  <si>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</si>
  <si>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</si>
  <si>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</si>
  <si>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</si>
  <si>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</si>
  <si>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</si>
  <si>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</si>
  <si>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</si>
  <si>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</si>
  <si>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</si>
  <si>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</si>
  <si>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</si>
  <si>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</si>
  <si>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</si>
  <si>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</si>
  <si>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</si>
  <si>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</si>
  <si>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</si>
  <si>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</si>
  <si>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</si>
  <si>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</si>
  <si>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</si>
  <si>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</si>
  <si>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</si>
  <si>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</si>
  <si>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</si>
  <si>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</si>
  <si>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</si>
  <si>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</si>
  <si>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</si>
  <si>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</si>
  <si>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</si>
  <si>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</si>
  <si>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</si>
  <si>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</si>
  <si>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</si>
  <si>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</si>
  <si>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</si>
  <si>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</si>
  <si>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</si>
  <si>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</si>
  <si>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</si>
  <si>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</si>
  <si>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</si>
  <si>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</si>
  <si>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</si>
  <si>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</si>
  <si>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</si>
  <si>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</si>
  <si>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</si>
  <si>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</si>
  <si>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</si>
  <si>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</si>
  <si>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</si>
  <si>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</si>
  <si>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</si>
  <si>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</si>
  <si>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</si>
  <si>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</si>
  <si>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</si>
  <si>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</si>
  <si>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</si>
  <si>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</si>
  <si>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</si>
  <si>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</si>
  <si>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</si>
  <si>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</si>
  <si>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</si>
  <si>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</si>
  <si>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</si>
  <si>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</si>
  <si>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</si>
  <si>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</si>
  <si>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</si>
  <si>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</si>
  <si>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</si>
  <si>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</si>
  <si>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</si>
  <si>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</si>
  <si>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</si>
  <si>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</si>
  <si>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</si>
  <si>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</si>
  <si>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</si>
  <si>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</si>
  <si>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</si>
  <si>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</si>
  <si>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</si>
  <si>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</si>
  <si>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</si>
  <si>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</si>
  <si>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</si>
  <si>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</si>
  <si>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</si>
  <si>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</si>
  <si>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</si>
  <si>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</si>
  <si>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</si>
  <si>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</si>
  <si>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</si>
  <si>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</si>
  <si>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</si>
  <si>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</si>
  <si>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</si>
  <si>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</si>
  <si>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</si>
  <si>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</si>
  <si>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</si>
  <si>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</si>
  <si>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</si>
  <si>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</si>
  <si>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</si>
  <si>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</si>
  <si>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</si>
  <si>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</si>
  <si>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</si>
  <si>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</si>
  <si>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</si>
  <si>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</si>
  <si>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</si>
  <si>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</si>
  <si>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</si>
  <si>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</si>
  <si>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</si>
  <si>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</si>
  <si>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</si>
  <si>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</si>
  <si>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</si>
  <si>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</si>
  <si>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</si>
  <si>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</si>
  <si>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</si>
  <si>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</si>
  <si>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</si>
  <si>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</si>
  <si>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</si>
  <si>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</si>
  <si>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</si>
  <si>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</si>
  <si>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</si>
  <si>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</si>
  <si>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</si>
  <si>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</si>
  <si>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</si>
  <si>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</si>
  <si>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</si>
  <si>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</si>
  <si>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</si>
  <si>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</si>
  <si>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</si>
  <si>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</si>
  <si>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</si>
  <si>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</si>
  <si>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</si>
  <si>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</si>
  <si>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</si>
  <si>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</si>
  <si>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</si>
  <si>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</si>
  <si>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</si>
  <si>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</si>
  <si>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</si>
  <si>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</si>
  <si>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</si>
  <si>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</si>
  <si>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</si>
  <si>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</si>
  <si>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</si>
  <si>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</si>
  <si>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</si>
  <si>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</si>
  <si>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</si>
  <si>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</si>
  <si>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</si>
  <si>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</si>
  <si>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</si>
  <si>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</si>
  <si>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</si>
  <si>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</si>
  <si>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</si>
  <si>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</si>
  <si>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</si>
  <si>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</si>
  <si>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</si>
  <si>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</si>
  <si>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</si>
  <si>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</si>
  <si>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</si>
  <si>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</si>
  <si>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</si>
  <si>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</si>
  <si>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</si>
  <si>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</si>
  <si>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</si>
  <si>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</si>
  <si>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</si>
  <si>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</si>
  <si>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</si>
  <si>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</si>
  <si>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</si>
  <si>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</si>
  <si>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</si>
  <si>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</si>
  <si>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</si>
  <si>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</si>
  <si>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</si>
  <si>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</si>
  <si>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</si>
  <si>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</si>
  <si>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</si>
  <si>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</si>
  <si>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</si>
  <si>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</si>
  <si>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</si>
  <si>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</si>
  <si>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</si>
  <si>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</si>
  <si>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</si>
  <si>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</si>
  <si>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</si>
  <si>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</si>
  <si>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</si>
  <si>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</si>
  <si>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</si>
  <si>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</si>
  <si>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</si>
  <si>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</si>
  <si>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</si>
  <si>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</si>
  <si>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</si>
  <si>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</si>
  <si>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</si>
  <si>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</si>
  <si>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</si>
  <si>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</si>
  <si>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</si>
  <si>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</si>
  <si>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</si>
  <si>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</si>
  <si>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</si>
  <si>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</si>
  <si>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</si>
  <si>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</si>
  <si>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</si>
  <si>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</si>
  <si>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</si>
  <si>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</si>
  <si>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</si>
  <si>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</si>
  <si>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</si>
  <si>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</si>
  <si>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</si>
  <si>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</si>
  <si>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</si>
  <si>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</si>
  <si>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</si>
  <si>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</si>
  <si>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</si>
  <si>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</si>
  <si>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</si>
  <si>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</si>
  <si>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</si>
  <si>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</si>
  <si>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</si>
  <si>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</si>
  <si>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</si>
  <si>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</si>
  <si>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</si>
  <si>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</si>
  <si>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</si>
  <si>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</si>
  <si>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</si>
  <si>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</si>
  <si>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</si>
  <si>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</si>
  <si>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</si>
  <si>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</si>
  <si>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</si>
  <si>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</si>
  <si>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</si>
  <si>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</si>
  <si>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</si>
  <si>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</si>
  <si>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</si>
  <si>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</si>
  <si>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</si>
  <si>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</si>
  <si>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</si>
  <si>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</si>
  <si>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</si>
  <si>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</si>
  <si>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</si>
  <si>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</si>
  <si>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</si>
  <si>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</si>
  <si>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</si>
  <si>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</si>
  <si>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</si>
  <si>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</si>
  <si>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</si>
  <si>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</si>
  <si>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</si>
  <si>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</si>
  <si>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</si>
  <si>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</si>
  <si>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</si>
  <si>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</si>
  <si>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</si>
  <si>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</si>
  <si>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</si>
  <si>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</si>
  <si>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</si>
  <si>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</si>
  <si>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</si>
  <si>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</si>
  <si>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</si>
  <si>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</si>
  <si>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</si>
  <si>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</si>
  <si>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</si>
  <si>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</si>
  <si>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</si>
  <si>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</si>
  <si>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</si>
  <si>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</si>
  <si>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</si>
  <si>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</si>
  <si>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</si>
  <si>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</si>
  <si>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</si>
  <si>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</si>
  <si>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</si>
  <si>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</si>
  <si>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</si>
  <si>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</si>
  <si>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</si>
  <si>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</si>
  <si>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</si>
  <si>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</si>
  <si>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</si>
  <si>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</si>
  <si>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</si>
  <si>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</si>
  <si>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</si>
  <si>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</si>
  <si>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</si>
  <si>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</si>
  <si>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</si>
  <si>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</si>
  <si>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</si>
  <si>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</si>
  <si>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</si>
  <si>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</si>
  <si>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</si>
  <si>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</si>
  <si>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</si>
  <si>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</si>
  <si>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</si>
  <si>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</si>
  <si>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</si>
  <si>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</si>
  <si>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</si>
  <si>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</si>
  <si>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</si>
  <si>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</si>
  <si>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</si>
  <si>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</si>
  <si>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</si>
  <si>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</si>
  <si>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</si>
  <si>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</si>
  <si>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</si>
  <si>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</si>
  <si>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</si>
  <si>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</si>
  <si>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</si>
  <si>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</si>
  <si>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</si>
  <si>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</si>
  <si>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</si>
  <si>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</si>
  <si>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</si>
  <si>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</si>
  <si>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</si>
  <si>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</si>
  <si>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</si>
  <si>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</si>
  <si>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</si>
  <si>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</si>
  <si>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</si>
  <si>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</si>
  <si>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</si>
  <si>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</si>
  <si>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</si>
  <si>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</si>
  <si>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</si>
  <si>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</si>
  <si>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</si>
  <si>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</si>
  <si>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</si>
  <si>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</si>
  <si>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</si>
  <si>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</si>
  <si>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</si>
  <si>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</si>
  <si>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</si>
  <si>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</si>
  <si>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</si>
  <si>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</si>
  <si>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</si>
  <si>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</si>
  <si>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</si>
  <si>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</si>
  <si>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</si>
  <si>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</si>
  <si>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</si>
  <si>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</si>
  <si>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</si>
  <si>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</si>
  <si>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</si>
  <si>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</si>
  <si>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</si>
  <si>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</si>
  <si>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</si>
  <si>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</si>
  <si>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</si>
  <si>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</si>
  <si>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</si>
  <si>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</si>
  <si>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</si>
  <si>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</si>
  <si>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</si>
  <si>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</si>
  <si>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</si>
  <si>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</si>
  <si>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</si>
  <si>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</si>
  <si>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</si>
  <si>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</si>
  <si>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</si>
  <si>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</si>
  <si>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</si>
  <si>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</si>
  <si>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</si>
  <si>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</si>
  <si>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</si>
  <si>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</si>
  <si>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</si>
  <si>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</si>
  <si>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</si>
  <si>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</si>
  <si>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</si>
  <si>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</si>
  <si>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</si>
  <si>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</si>
  <si>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</si>
  <si>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</si>
  <si>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</si>
  <si>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</si>
  <si>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</si>
  <si>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</si>
  <si>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</si>
  <si>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</si>
  <si>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</si>
  <si>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</si>
  <si>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</si>
  <si>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</si>
  <si>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</si>
  <si>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</si>
  <si>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</si>
  <si>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</si>
  <si>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</si>
  <si>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</si>
  <si>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</si>
  <si>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</si>
  <si>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</si>
  <si>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</si>
  <si>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</si>
  <si>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</si>
  <si>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</si>
  <si>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</si>
  <si>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</si>
  <si>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</si>
  <si>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</si>
  <si>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</si>
  <si>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</si>
  <si>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</si>
  <si>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</si>
  <si>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</si>
  <si>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</si>
  <si>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</si>
  <si>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</si>
  <si>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</si>
  <si>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</si>
  <si>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</si>
  <si>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</si>
  <si>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</si>
  <si>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</si>
  <si>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</si>
  <si>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</si>
  <si>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</si>
  <si>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</si>
  <si>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</si>
  <si>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</si>
  <si>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</si>
  <si>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</si>
  <si>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</si>
  <si>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</si>
  <si>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</si>
  <si>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</si>
  <si>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</si>
  <si>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</si>
  <si>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</si>
  <si>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</si>
  <si>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</si>
  <si>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</si>
  <si>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</si>
  <si>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</si>
  <si>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</si>
  <si>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</si>
  <si>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</si>
  <si>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</si>
  <si>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</si>
  <si>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</si>
  <si>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</si>
  <si>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</si>
  <si>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</si>
  <si>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</si>
  <si>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</si>
  <si>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</si>
  <si>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</si>
  <si>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</si>
  <si>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</si>
  <si>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</si>
  <si>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</si>
  <si>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</si>
  <si>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</si>
  <si>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</si>
  <si>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</si>
  <si>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</si>
  <si>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</si>
  <si>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</si>
  <si>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</si>
  <si>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</si>
  <si>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</si>
  <si>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</si>
  <si>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</si>
  <si>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</si>
  <si>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</si>
  <si>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</si>
  <si>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</si>
  <si>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</si>
  <si>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</si>
  <si>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</si>
  <si>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</si>
  <si>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</si>
  <si>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</si>
  <si>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</si>
  <si>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</si>
  <si>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</si>
  <si>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</si>
  <si>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</si>
  <si>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</si>
  <si>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</si>
  <si>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</si>
  <si>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</si>
  <si>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</si>
  <si>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</si>
  <si>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</si>
  <si>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</si>
  <si>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</si>
  <si>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</si>
  <si>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</si>
  <si>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</si>
  <si>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</si>
  <si>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</si>
  <si>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</si>
  <si>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</si>
  <si>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</si>
  <si>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</si>
  <si>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</si>
  <si>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</si>
  <si>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</si>
  <si>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</si>
  <si>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</si>
  <si>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</si>
  <si>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</si>
  <si>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</si>
  <si>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</si>
  <si>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</si>
  <si>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</si>
  <si>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</si>
  <si>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</si>
  <si>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</si>
  <si>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</si>
  <si>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</si>
  <si>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</si>
  <si>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</si>
  <si>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</si>
  <si>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</si>
  <si>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</si>
  <si>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</si>
  <si>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</si>
  <si>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</si>
  <si>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</si>
  <si>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</si>
  <si>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</si>
  <si>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</si>
  <si>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</si>
  <si>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</si>
  <si>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</si>
  <si>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</si>
  <si>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</si>
  <si>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</si>
  <si>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</si>
  <si>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</si>
  <si>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</si>
  <si>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</si>
  <si>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</si>
  <si>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</si>
  <si>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</si>
  <si>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</si>
  <si>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</si>
  <si>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</si>
  <si>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</si>
  <si>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</si>
  <si>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</si>
  <si>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</si>
  <si>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</si>
  <si>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</si>
  <si>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</si>
  <si>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</si>
  <si>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</si>
  <si>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</si>
  <si>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</si>
  <si>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</si>
  <si>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</si>
  <si>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</si>
  <si>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</si>
  <si>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</si>
  <si>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</si>
  <si>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</si>
  <si>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</si>
  <si>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</si>
  <si>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</si>
  <si>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</si>
  <si>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</si>
  <si>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</si>
  <si>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</si>
  <si>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</si>
  <si>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</si>
  <si>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</si>
  <si>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</si>
  <si>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</si>
  <si>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</si>
  <si>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</si>
  <si>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</si>
  <si>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</si>
  <si>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</si>
  <si>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</si>
  <si>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</si>
  <si>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</si>
  <si>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</si>
  <si>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</si>
  <si>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</si>
  <si>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</si>
  <si>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</si>
  <si>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</si>
  <si>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</si>
  <si>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</si>
  <si>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</si>
  <si>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</si>
  <si>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</si>
  <si>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</si>
  <si>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</si>
  <si>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</si>
  <si>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</si>
  <si>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</si>
  <si>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</si>
  <si>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</si>
  <si>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</si>
  <si>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</si>
  <si>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</si>
  <si>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</si>
  <si>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</si>
  <si>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</si>
  <si>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</si>
  <si>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</si>
  <si>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</si>
  <si>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</si>
  <si>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</si>
  <si>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</si>
  <si>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</si>
  <si>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</si>
  <si>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</si>
  <si>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</si>
  <si>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</si>
  <si>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</si>
  <si>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</si>
  <si>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</si>
  <si>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</si>
  <si>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</si>
  <si>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</si>
  <si>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</si>
  <si>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</si>
  <si>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</si>
  <si>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</si>
  <si>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</si>
  <si>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</si>
  <si>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</si>
  <si>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</si>
  <si>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</si>
  <si>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</si>
  <si>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</si>
  <si>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</si>
  <si>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</si>
  <si>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</si>
  <si>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</si>
  <si>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</si>
  <si>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</si>
  <si>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</si>
  <si>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</si>
  <si>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</si>
  <si>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</si>
  <si>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</si>
  <si>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</si>
  <si>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</si>
  <si>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</si>
  <si>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</si>
  <si>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</si>
  <si>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</si>
  <si>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</si>
  <si>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</si>
  <si>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</si>
  <si>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</si>
  <si>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</si>
  <si>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</si>
  <si>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</si>
  <si>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</si>
  <si>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</si>
  <si>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</si>
  <si>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</si>
  <si>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</si>
  <si>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</si>
  <si>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</si>
  <si>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</si>
  <si>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</si>
  <si>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</si>
  <si>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</si>
  <si>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</si>
  <si>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</si>
  <si>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</si>
  <si>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</si>
  <si>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</si>
  <si>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</si>
  <si>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</si>
  <si>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</si>
  <si>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</si>
  <si>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</si>
  <si>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</si>
  <si>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</si>
  <si>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</si>
  <si>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</si>
  <si>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</si>
  <si>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</si>
  <si>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</si>
  <si>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</si>
  <si>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</si>
  <si>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</si>
  <si>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</si>
  <si>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</si>
  <si>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</si>
  <si>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</si>
  <si>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</si>
  <si>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</si>
  <si>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</si>
  <si>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</si>
  <si>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</si>
  <si>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</si>
  <si>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</si>
  <si>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</si>
  <si>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</si>
  <si>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</si>
  <si>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</si>
  <si>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</si>
  <si>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</si>
  <si>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</si>
  <si>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</si>
  <si>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</si>
  <si>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</si>
  <si>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</si>
  <si>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</si>
  <si>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</si>
  <si>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</si>
  <si>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</si>
  <si>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</si>
  <si>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</si>
  <si>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</si>
  <si>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</si>
  <si>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</si>
  <si>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</si>
  <si>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</si>
  <si>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</si>
  <si>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</si>
  <si>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</si>
  <si>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</si>
  <si>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</si>
  <si>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</si>
  <si>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</si>
  <si>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</si>
  <si>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</si>
  <si>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</si>
  <si>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</si>
  <si>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</si>
  <si>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</si>
  <si>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</si>
  <si>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</si>
  <si>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</si>
  <si>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</si>
  <si>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</si>
  <si>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</si>
  <si>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</si>
  <si>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</si>
  <si>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</si>
  <si>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</si>
  <si>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</si>
  <si>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</si>
  <si>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</si>
  <si>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</si>
  <si>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</si>
  <si>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</si>
  <si>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</si>
  <si>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</si>
  <si>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</si>
  <si>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</si>
  <si>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</si>
  <si>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</si>
  <si>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</si>
  <si>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</si>
  <si>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</si>
  <si>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</si>
  <si>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</si>
  <si>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</si>
  <si>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</si>
  <si>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</si>
  <si>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</si>
  <si>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</si>
  <si>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</si>
  <si>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</si>
  <si>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</si>
  <si>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</si>
  <si>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</si>
  <si>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</si>
  <si>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</si>
  <si>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</si>
  <si>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</si>
  <si>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</si>
  <si>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</si>
  <si>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</si>
  <si>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</si>
  <si>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</si>
  <si>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</si>
  <si>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</si>
  <si>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</si>
  <si>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</si>
  <si>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</si>
  <si>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</si>
  <si>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</si>
  <si>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</si>
  <si>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</si>
  <si>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</si>
  <si>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</si>
  <si>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</si>
  <si>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</si>
  <si>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</si>
  <si>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</si>
  <si>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</si>
  <si>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</si>
  <si>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</si>
  <si>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</si>
  <si>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</si>
  <si>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</si>
  <si>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</si>
  <si>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</si>
  <si>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</si>
  <si>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</si>
  <si>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</si>
  <si>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</si>
  <si>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</si>
  <si>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</si>
  <si>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</si>
  <si>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</si>
  <si>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</si>
  <si>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</si>
  <si>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</si>
  <si>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</si>
  <si>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</si>
  <si>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</si>
  <si>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</si>
  <si>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</si>
  <si>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</si>
  <si>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</si>
  <si>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</si>
  <si>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</si>
  <si>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</si>
  <si>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</si>
  <si>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</si>
  <si>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</si>
  <si>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</si>
  <si>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</si>
  <si>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</si>
  <si>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</si>
  <si>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</si>
  <si>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</si>
  <si>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</si>
  <si>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</si>
  <si>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</si>
  <si>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</si>
  <si>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</si>
  <si>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</si>
  <si>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</si>
  <si>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</si>
  <si>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</si>
  <si>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</si>
  <si>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</si>
  <si>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</si>
  <si>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</si>
  <si>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</si>
  <si>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</si>
  <si>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</si>
  <si>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</si>
  <si>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</si>
  <si>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</si>
  <si>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</si>
  <si>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</si>
  <si>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</si>
  <si>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</si>
  <si>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</si>
  <si>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</si>
  <si>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</si>
  <si>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</si>
  <si>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</si>
  <si>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</si>
  <si>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</si>
  <si>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</si>
  <si>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</si>
  <si>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</si>
  <si>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</si>
  <si>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</si>
  <si>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</si>
  <si>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</si>
  <si>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</si>
  <si>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</si>
  <si>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</si>
  <si>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</si>
  <si>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</si>
  <si>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</si>
  <si>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</si>
  <si>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</si>
  <si>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</si>
  <si>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</si>
  <si>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</si>
  <si>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</si>
  <si>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</si>
  <si>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</si>
  <si>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</si>
  <si>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</si>
  <si>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</si>
  <si>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</si>
  <si>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</si>
  <si>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</si>
  <si>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</si>
  <si>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</si>
  <si>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</si>
  <si>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</si>
  <si>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</si>
  <si>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</si>
  <si>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</si>
  <si>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</si>
  <si>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</si>
  <si>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</si>
  <si>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</si>
  <si>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</si>
  <si>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</si>
  <si>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</si>
  <si>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</si>
  <si>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</si>
  <si>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</si>
  <si>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</si>
  <si>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</si>
  <si>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</si>
  <si>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</si>
  <si>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</si>
  <si>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</si>
  <si>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</si>
  <si>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</si>
  <si>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</si>
  <si>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</si>
  <si>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</si>
  <si>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</si>
  <si>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</si>
  <si>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</si>
  <si>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</si>
  <si>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</si>
  <si>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</si>
  <si>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</si>
  <si>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</si>
  <si>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</si>
  <si>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</si>
  <si>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</si>
  <si>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</si>
  <si>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</si>
  <si>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</si>
  <si>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</si>
  <si>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</si>
  <si>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</si>
  <si>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</si>
  <si>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</si>
  <si>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</si>
  <si>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</si>
  <si>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</si>
  <si>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</si>
  <si>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</si>
  <si>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</si>
  <si>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</si>
  <si>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</si>
  <si>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</si>
  <si>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</si>
  <si>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</si>
  <si>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</si>
  <si>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</si>
  <si>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</si>
  <si>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</si>
  <si>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</si>
  <si>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</si>
  <si>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</si>
  <si>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</si>
  <si>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</si>
  <si>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</si>
  <si>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</si>
  <si>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</si>
  <si>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</si>
  <si>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</si>
  <si>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</si>
  <si>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</si>
  <si>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</si>
  <si>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</si>
  <si>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</si>
  <si>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</si>
  <si>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</si>
  <si>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</si>
  <si>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</si>
  <si>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</si>
  <si>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</si>
  <si>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</si>
  <si>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</si>
  <si>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</si>
  <si>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</si>
  <si>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</si>
  <si>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</si>
  <si>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</si>
  <si>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</si>
  <si>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</si>
  <si>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</si>
  <si>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</si>
  <si>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</si>
  <si>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</si>
  <si>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</si>
  <si>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</si>
  <si>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</si>
  <si>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</si>
  <si>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</si>
  <si>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</si>
  <si>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</si>
  <si>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</si>
  <si>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</si>
  <si>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</si>
  <si>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</si>
  <si>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</si>
  <si>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</si>
  <si>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</si>
  <si>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</si>
  <si>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</si>
  <si>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</si>
  <si>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</si>
  <si>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</si>
  <si>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</si>
  <si>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</si>
  <si>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</si>
  <si>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</si>
  <si>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</si>
  <si>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</si>
  <si>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</si>
  <si>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</si>
  <si>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</si>
  <si>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</si>
  <si>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</si>
  <si>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</si>
  <si>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</si>
  <si>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</si>
  <si>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</si>
  <si>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</si>
  <si>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</si>
  <si>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</si>
  <si>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</si>
  <si>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</si>
  <si>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</si>
  <si>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</si>
  <si>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</si>
  <si>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</si>
  <si>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</si>
  <si>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</si>
  <si>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</si>
  <si>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</si>
  <si>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</si>
  <si>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</si>
  <si>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</si>
  <si>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</si>
  <si>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</si>
  <si>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</si>
  <si>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</si>
  <si>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</si>
  <si>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</si>
  <si>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</si>
  <si>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</si>
  <si>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</si>
  <si>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</si>
  <si>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</si>
  <si>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</si>
  <si>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</si>
  <si>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</si>
  <si>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</si>
  <si>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</si>
  <si>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</si>
  <si>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</si>
  <si>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</si>
  <si>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</si>
  <si>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</si>
  <si>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</si>
  <si>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</si>
  <si>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</si>
  <si>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</si>
  <si>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</si>
  <si>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</si>
  <si>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</si>
  <si>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</si>
  <si>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</si>
  <si>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</si>
  <si>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</si>
  <si>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</si>
  <si>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</si>
  <si>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</si>
  <si>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</si>
  <si>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</si>
  <si>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</si>
  <si>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</si>
  <si>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</si>
  <si>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</si>
  <si>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</si>
  <si>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</si>
  <si>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</si>
  <si>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</si>
  <si>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</si>
  <si>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</si>
  <si>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</si>
  <si>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</si>
  <si>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</si>
  <si>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</si>
  <si>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</si>
  <si>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</si>
  <si>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</si>
  <si>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</si>
  <si>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</si>
  <si>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</si>
  <si>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</si>
  <si>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</si>
  <si>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</si>
  <si>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</si>
  <si>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</si>
  <si>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</si>
  <si>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</si>
  <si>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</si>
  <si>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</si>
  <si>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</si>
  <si>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</si>
  <si>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</si>
  <si>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</si>
  <si>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</si>
  <si>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</si>
  <si>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</si>
  <si>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</si>
  <si>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</si>
  <si>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</si>
  <si>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</si>
  <si>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</si>
  <si>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</si>
  <si>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</si>
  <si>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</si>
  <si>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</si>
  <si>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</si>
  <si>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</si>
  <si>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</si>
  <si>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</si>
  <si>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</si>
  <si>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</si>
  <si>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</si>
  <si>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</si>
  <si>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</si>
  <si>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</si>
  <si>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</si>
  <si>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</si>
  <si>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</si>
  <si>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</si>
  <si>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</si>
  <si>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</si>
  <si>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</si>
  <si>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</si>
  <si>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</si>
  <si>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</si>
  <si>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</si>
  <si>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</si>
  <si>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</si>
  <si>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</si>
  <si>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</si>
  <si>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</si>
  <si>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</si>
  <si>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</si>
  <si>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</si>
  <si>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</si>
  <si>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</si>
  <si>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</si>
  <si>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</si>
  <si>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</si>
  <si>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</si>
  <si>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</si>
  <si>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</si>
  <si>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</si>
  <si>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</si>
  <si>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</si>
  <si>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</si>
  <si>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</si>
  <si>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</si>
  <si>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</si>
  <si>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</si>
  <si>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</si>
  <si>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</si>
  <si>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</si>
  <si>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</si>
  <si>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</si>
  <si>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</si>
  <si>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</si>
  <si>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</si>
  <si>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</si>
  <si>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</si>
  <si>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</si>
  <si>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</si>
  <si>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</si>
  <si>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</si>
  <si>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</si>
  <si>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</si>
  <si>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</si>
  <si>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</si>
  <si>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</si>
  <si>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</si>
  <si>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</si>
  <si>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</si>
  <si>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</si>
  <si>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</si>
  <si>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</si>
  <si>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</si>
  <si>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</si>
  <si>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</si>
  <si>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</si>
  <si>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</si>
  <si>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</si>
  <si>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</si>
  <si>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</si>
  <si>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</si>
  <si>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</si>
  <si>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</si>
  <si>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</si>
  <si>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</si>
  <si>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</si>
  <si>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</si>
  <si>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</si>
  <si>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</si>
  <si>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</si>
  <si>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</si>
  <si>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</si>
  <si>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</si>
  <si>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</si>
  <si>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</si>
  <si>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</si>
  <si>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</si>
  <si>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</si>
  <si>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</si>
  <si>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</si>
  <si>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</si>
  <si>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</si>
  <si>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</si>
  <si>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</si>
  <si>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</si>
  <si>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</si>
  <si>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</si>
  <si>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</si>
  <si>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</si>
  <si>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</si>
  <si>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</si>
  <si>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</si>
  <si>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</si>
  <si>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</si>
  <si>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</si>
  <si>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</si>
  <si>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</si>
  <si>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</si>
  <si>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</si>
  <si>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</si>
  <si>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</si>
  <si>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</si>
  <si>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</si>
  <si>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</si>
  <si>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</si>
  <si>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</si>
  <si>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</si>
  <si>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</si>
  <si>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</si>
  <si>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</si>
  <si>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</si>
  <si>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</si>
  <si>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</si>
  <si>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</si>
  <si>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</si>
  <si>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</si>
  <si>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</si>
  <si>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</si>
  <si>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</si>
  <si>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</si>
  <si>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</si>
  <si>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</si>
  <si>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</si>
  <si>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</si>
  <si>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</si>
  <si>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</si>
  <si>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</si>
  <si>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</si>
  <si>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</si>
  <si>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</si>
  <si>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</si>
  <si>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</si>
  <si>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</si>
  <si>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</si>
  <si>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</si>
  <si>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</si>
  <si>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</si>
  <si>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</si>
  <si>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</si>
  <si>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</si>
  <si>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</si>
  <si>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</si>
  <si>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</si>
  <si>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</si>
  <si>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</si>
  <si>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</si>
  <si>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</si>
  <si>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</si>
  <si>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</si>
  <si>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</si>
  <si>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</si>
  <si>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</si>
  <si>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</si>
  <si>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</si>
  <si>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</si>
  <si>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</si>
  <si>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</si>
  <si>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</si>
  <si>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</si>
  <si>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</si>
  <si>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</si>
  <si>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</si>
  <si>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</si>
  <si>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</si>
  <si>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</si>
  <si>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</si>
  <si>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</si>
  <si>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</si>
  <si>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</si>
  <si>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</si>
  <si>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</si>
  <si>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</si>
  <si>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</si>
  <si>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</si>
  <si>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</si>
  <si>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</si>
  <si>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</si>
  <si>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</si>
  <si>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</si>
  <si>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</si>
  <si>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</si>
  <si>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</si>
  <si>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</si>
  <si>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</si>
  <si>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</si>
  <si>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</si>
  <si>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</si>
  <si>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</si>
  <si>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</si>
  <si>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</si>
  <si>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</si>
  <si>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</si>
  <si>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</si>
  <si>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</si>
  <si>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</si>
  <si>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</si>
  <si>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</si>
  <si>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</si>
  <si>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</si>
  <si>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</si>
  <si>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</si>
  <si>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</si>
  <si>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</si>
  <si>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</si>
  <si>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</si>
  <si>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</si>
  <si>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</si>
  <si>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</si>
  <si>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</si>
  <si>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</si>
  <si>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</si>
  <si>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</si>
  <si>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</si>
  <si>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</si>
  <si>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</si>
  <si>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</si>
  <si>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</si>
  <si>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</si>
  <si>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</si>
  <si>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</si>
  <si>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</si>
  <si>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</si>
  <si>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</si>
  <si>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</si>
  <si>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</si>
  <si>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</si>
  <si>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</si>
  <si>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</si>
  <si>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</si>
  <si>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</si>
  <si>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</si>
  <si>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</si>
  <si>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</si>
  <si>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</si>
  <si>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</si>
  <si>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</si>
  <si>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</si>
  <si>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</si>
  <si>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</si>
  <si>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</si>
  <si>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</si>
  <si>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</si>
  <si>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</si>
  <si>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</si>
  <si>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</si>
  <si>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</si>
  <si>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</si>
  <si>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</si>
  <si>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</si>
  <si>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</si>
  <si>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</si>
  <si>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</si>
  <si>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</si>
  <si>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</si>
  <si>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</si>
  <si>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</si>
  <si>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</si>
  <si>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</si>
  <si>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</si>
  <si>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</si>
  <si>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</si>
  <si>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</si>
  <si>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</si>
  <si>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</si>
  <si>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</si>
  <si>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</si>
  <si>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</si>
  <si>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</si>
  <si>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</si>
  <si>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</si>
  <si>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</si>
  <si>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</si>
  <si>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</si>
  <si>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</si>
  <si>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</si>
  <si>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</si>
  <si>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</si>
  <si>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</si>
  <si>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</si>
  <si>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</si>
  <si>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</si>
  <si>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</si>
  <si>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</si>
  <si>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</si>
  <si>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</si>
  <si>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</si>
  <si>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</si>
  <si>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</si>
  <si>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</si>
  <si>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</si>
  <si>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</si>
  <si>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</si>
  <si>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</si>
  <si>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</si>
  <si>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</si>
  <si>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</si>
  <si>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</si>
  <si>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</si>
  <si>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</si>
  <si>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</si>
  <si>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</si>
  <si>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</si>
  <si>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</si>
  <si>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</si>
  <si>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</si>
  <si>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</si>
  <si>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</si>
  <si>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</si>
  <si>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</si>
  <si>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</si>
  <si>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</si>
  <si>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</si>
  <si>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</si>
  <si>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</si>
  <si>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</si>
  <si>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</si>
  <si>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</si>
  <si>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</si>
  <si>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</si>
  <si>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</si>
  <si>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</si>
  <si>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</si>
  <si>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</si>
  <si>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</si>
  <si>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</si>
  <si>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</si>
  <si>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</si>
  <si>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</si>
  <si>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</si>
  <si>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</si>
  <si>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</si>
  <si>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</si>
  <si>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</si>
  <si>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</si>
  <si>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</si>
  <si>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</si>
  <si>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</si>
  <si>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</si>
  <si>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</si>
  <si>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</si>
  <si>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</si>
  <si>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</si>
  <si>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</si>
  <si>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</si>
  <si>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</si>
  <si>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</si>
  <si>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</si>
  <si>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</si>
  <si>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</si>
  <si>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</si>
  <si>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</si>
  <si>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</si>
  <si>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</si>
  <si>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</si>
  <si>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</si>
  <si>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</si>
  <si>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</si>
  <si>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</si>
  <si>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</si>
  <si>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</si>
  <si>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</si>
  <si>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</si>
  <si>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</si>
  <si>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</si>
  <si>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</si>
  <si>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</si>
  <si>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</si>
  <si>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</si>
  <si>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</si>
  <si>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</si>
  <si>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</si>
  <si>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</si>
  <si>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</si>
  <si>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</si>
  <si>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</si>
  <si>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</si>
  <si>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</si>
  <si>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</si>
  <si>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</si>
  <si>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</si>
  <si>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</si>
  <si>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</si>
  <si>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</si>
  <si>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</si>
  <si>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</si>
  <si>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</si>
  <si>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</si>
  <si>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</si>
  <si>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</si>
  <si>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</si>
  <si>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</si>
  <si>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</si>
  <si>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</si>
  <si>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</si>
  <si>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</si>
  <si>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</si>
  <si>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</si>
  <si>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</si>
  <si>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</si>
  <si>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</si>
  <si>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</si>
  <si>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</si>
  <si>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</si>
  <si>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</si>
  <si>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</si>
  <si>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</si>
  <si>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</si>
  <si>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</si>
  <si>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</si>
  <si>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</si>
  <si>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</si>
  <si>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</si>
  <si>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</si>
  <si>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</si>
  <si>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</si>
  <si>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</si>
  <si>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</si>
  <si>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</si>
  <si>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</si>
  <si>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</si>
  <si>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</si>
  <si>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</si>
  <si>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</si>
  <si>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</si>
  <si>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</si>
  <si>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</si>
  <si>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</si>
  <si>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</si>
  <si>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</si>
  <si>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</si>
  <si>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</si>
  <si>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</si>
  <si>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</si>
  <si>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</si>
  <si>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</si>
  <si>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</si>
  <si>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</si>
  <si>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</si>
  <si>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</si>
  <si>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</si>
  <si>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</si>
  <si>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</si>
  <si>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</si>
  <si>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</si>
  <si>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</si>
  <si>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</si>
  <si>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</si>
  <si>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</si>
  <si>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</si>
  <si>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</si>
  <si>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</si>
  <si>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</si>
  <si>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</si>
  <si>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</si>
  <si>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</si>
  <si>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</si>
  <si>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</si>
  <si>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</si>
  <si>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</si>
  <si>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</si>
  <si>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</si>
  <si>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</si>
  <si>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</si>
  <si>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</si>
  <si>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</si>
  <si>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</si>
  <si>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</si>
  <si>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</si>
  <si>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</si>
  <si>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</si>
  <si>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</si>
  <si>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</si>
  <si>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</si>
  <si>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</si>
  <si>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</si>
  <si>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</si>
  <si>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</si>
  <si>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</si>
  <si>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</si>
  <si>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</si>
  <si>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</si>
  <si>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</si>
  <si>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</si>
  <si>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</si>
  <si>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</si>
  <si>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</si>
  <si>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</si>
  <si>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</si>
  <si>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</si>
  <si>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</si>
  <si>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</si>
  <si>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</si>
  <si>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</si>
  <si>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</si>
  <si>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</si>
  <si>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</si>
  <si>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</si>
  <si>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</si>
  <si>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</si>
  <si>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</si>
  <si>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</si>
  <si>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</si>
  <si>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</si>
  <si>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</si>
  <si>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</si>
  <si>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</si>
  <si>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</si>
  <si>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</si>
  <si>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</si>
  <si>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</si>
  <si>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</si>
  <si>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</si>
  <si>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</si>
  <si>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</si>
  <si>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</si>
  <si>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</si>
  <si>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</si>
  <si>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</si>
  <si>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</si>
  <si>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</si>
  <si>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</si>
  <si>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</si>
  <si>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</si>
  <si>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</si>
  <si>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</si>
  <si>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</si>
  <si>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</si>
  <si>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</si>
  <si>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</si>
  <si>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</si>
  <si>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</si>
  <si>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</si>
  <si>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</si>
  <si>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</si>
  <si>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</si>
  <si>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</si>
  <si>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</si>
  <si>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</si>
  <si>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</si>
  <si>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</si>
  <si>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</si>
  <si>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</si>
  <si>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</si>
  <si>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</si>
  <si>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</si>
  <si>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</si>
  <si>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</si>
  <si>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</si>
  <si>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</si>
  <si>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</si>
  <si>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</si>
  <si>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</si>
  <si>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</si>
  <si>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</si>
  <si>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</si>
  <si>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</si>
  <si>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</si>
  <si>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</si>
  <si>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</si>
  <si>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</si>
  <si>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</si>
  <si>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</si>
  <si>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</si>
  <si>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</si>
  <si>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</si>
  <si>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</si>
  <si>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</si>
  <si>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</si>
  <si>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</si>
  <si>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</si>
  <si>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</si>
  <si>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</si>
  <si>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</si>
  <si>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</si>
  <si>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</si>
  <si>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</si>
  <si>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</si>
  <si>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</si>
  <si>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</si>
  <si>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</si>
  <si>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</si>
  <si>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</si>
  <si>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</si>
  <si>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</si>
  <si>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</si>
  <si>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</si>
  <si>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</si>
  <si>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</si>
  <si>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</si>
  <si>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</si>
  <si>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</si>
  <si>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</si>
  <si>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</si>
  <si>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</si>
  <si>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</si>
  <si>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</si>
  <si>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</si>
  <si>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</si>
  <si>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</si>
  <si>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</si>
  <si>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</si>
  <si>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</si>
  <si>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</si>
  <si>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</si>
  <si>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</si>
  <si>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</si>
  <si>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</si>
  <si>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</si>
  <si>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</si>
  <si>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</si>
  <si>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</si>
  <si>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</si>
  <si>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</si>
  <si>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</si>
  <si>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</si>
  <si>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</si>
  <si>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</si>
  <si>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</si>
  <si>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</si>
  <si>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</si>
  <si>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</si>
  <si>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</si>
  <si>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</si>
  <si>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</si>
  <si>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</si>
  <si>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</si>
  <si>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</si>
  <si>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</si>
  <si>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</si>
  <si>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</si>
  <si>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</si>
  <si>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</si>
  <si>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</si>
  <si>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</si>
  <si>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</si>
  <si>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</si>
  <si>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</si>
  <si>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</si>
  <si>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</si>
  <si>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</si>
  <si>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</si>
  <si>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</si>
  <si>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</si>
  <si>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</si>
  <si>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</si>
  <si>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</si>
  <si>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</si>
  <si>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</si>
  <si>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</si>
  <si>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</si>
  <si>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</si>
  <si>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</si>
  <si>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</si>
  <si>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</si>
  <si>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</si>
  <si>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</si>
  <si>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</si>
  <si>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</si>
  <si>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</si>
  <si>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</si>
  <si>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</si>
  <si>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</si>
  <si>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</si>
  <si>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</si>
  <si>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</si>
  <si>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</si>
  <si>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</si>
  <si>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</si>
  <si>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</si>
  <si>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</si>
  <si>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</si>
  <si>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</si>
  <si>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</si>
  <si>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</si>
  <si>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</si>
  <si>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</si>
  <si>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</si>
  <si>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</si>
  <si>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</si>
  <si>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</si>
  <si>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</si>
  <si>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</si>
  <si>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</si>
  <si>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</si>
  <si>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</si>
  <si>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</si>
  <si>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</si>
  <si>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</si>
  <si>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</si>
  <si>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</si>
  <si>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</si>
  <si>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</si>
  <si>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</si>
  <si>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</si>
  <si>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</si>
  <si>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</si>
  <si>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</si>
  <si>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</si>
  <si>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</si>
  <si>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</si>
  <si>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</si>
  <si>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</si>
  <si>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</si>
  <si>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</si>
  <si>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</si>
  <si>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</si>
  <si>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</si>
  <si>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</si>
  <si>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</si>
  <si>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</si>
  <si>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</si>
  <si>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</si>
  <si>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</si>
  <si>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</si>
  <si>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</si>
  <si>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</si>
  <si>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</si>
  <si>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</si>
  <si>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</si>
  <si>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</si>
  <si>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</si>
  <si>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</si>
  <si>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</si>
  <si>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</si>
  <si>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</si>
  <si>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</si>
  <si>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</si>
  <si>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</si>
  <si>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</si>
  <si>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</si>
  <si>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</si>
  <si>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</si>
  <si>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</si>
  <si>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</si>
  <si>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</si>
  <si>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</si>
  <si>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</si>
  <si>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</si>
  <si>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</si>
  <si>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</si>
  <si>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</si>
  <si>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</si>
  <si>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</si>
  <si>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</si>
  <si>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</si>
  <si>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</si>
  <si>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</si>
  <si>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</si>
  <si>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</si>
  <si>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</si>
  <si>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</si>
  <si>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</si>
  <si>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</si>
  <si>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</si>
  <si>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</si>
  <si>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</si>
  <si>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</si>
  <si>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</si>
  <si>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</si>
  <si>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</si>
  <si>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</si>
  <si>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</si>
  <si>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</si>
  <si>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</si>
  <si>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</si>
  <si>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</si>
  <si>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</si>
  <si>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</si>
  <si>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</si>
  <si>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</si>
  <si>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</si>
  <si>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</si>
  <si>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</si>
  <si>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</si>
  <si>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</si>
  <si>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</si>
  <si>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</si>
  <si>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</si>
  <si>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</si>
  <si>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</si>
  <si>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</si>
  <si>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</si>
  <si>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</si>
  <si>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</si>
  <si>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</si>
  <si>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</si>
  <si>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</si>
  <si>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</si>
  <si>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</si>
  <si>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</si>
  <si>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</si>
  <si>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</si>
  <si>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</si>
  <si>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</si>
  <si>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</si>
  <si>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</si>
  <si>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</si>
  <si>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</si>
  <si>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</si>
  <si>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</si>
  <si>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</si>
  <si>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</si>
  <si>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</si>
  <si>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</si>
  <si>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</si>
  <si>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</si>
  <si>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</si>
  <si>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</si>
  <si>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</si>
  <si>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</si>
  <si>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</si>
  <si>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</si>
  <si>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</si>
  <si>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</si>
  <si>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</si>
  <si>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</si>
  <si>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</si>
  <si>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</si>
  <si>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</si>
  <si>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</si>
  <si>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</si>
  <si>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</si>
  <si>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</si>
  <si>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</si>
  <si>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</si>
  <si>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</si>
  <si>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</si>
  <si>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</si>
  <si>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</si>
  <si>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</si>
  <si>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</si>
  <si>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</si>
  <si>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</si>
  <si>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</si>
  <si>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</si>
  <si>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</si>
  <si>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</si>
  <si>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</si>
  <si>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</si>
  <si>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</si>
  <si>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</si>
  <si>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</si>
  <si>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</si>
  <si>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</si>
  <si>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</si>
  <si>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</si>
  <si>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</si>
  <si>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</si>
  <si>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</si>
  <si>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</si>
  <si>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</si>
  <si>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</si>
  <si>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</si>
  <si>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</si>
  <si>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</si>
  <si>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</si>
  <si>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</si>
  <si>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</si>
  <si>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</si>
  <si>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</si>
  <si>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</si>
  <si>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</si>
  <si>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</si>
  <si>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</si>
  <si>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</si>
  <si>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</si>
  <si>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</si>
  <si>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</si>
  <si>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</si>
  <si>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</si>
  <si>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</si>
  <si>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</si>
  <si>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</si>
  <si>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</si>
  <si>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</si>
  <si>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</si>
  <si>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</si>
  <si>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</si>
  <si>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</si>
  <si>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</si>
  <si>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</si>
  <si>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</si>
  <si>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</si>
  <si>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</si>
  <si>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</si>
  <si>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</si>
  <si>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</si>
  <si>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</si>
  <si>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</si>
  <si>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</si>
  <si>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</si>
  <si>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</si>
  <si>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</si>
  <si>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</si>
  <si>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</si>
  <si>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</si>
  <si>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</si>
  <si>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</si>
  <si>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</si>
  <si>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</si>
  <si>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</si>
  <si>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</si>
  <si>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</si>
  <si>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</si>
  <si>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</si>
  <si>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</si>
  <si>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</si>
  <si>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</si>
  <si>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</si>
  <si>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</si>
  <si>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</si>
  <si>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</si>
  <si>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</si>
  <si>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</si>
  <si>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</si>
  <si>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</si>
  <si>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</si>
  <si>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</si>
  <si>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</si>
  <si>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</si>
  <si>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</si>
  <si>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</si>
  <si>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</si>
  <si>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</si>
  <si>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</si>
  <si>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</si>
  <si>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</si>
  <si>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</si>
  <si>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</si>
  <si>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</si>
  <si>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</si>
  <si>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</si>
  <si>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</si>
  <si>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</si>
  <si>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</si>
  <si>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</si>
  <si>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</si>
  <si>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</si>
  <si>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</si>
  <si>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</si>
  <si>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</si>
  <si>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</si>
  <si>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</si>
  <si>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</si>
  <si>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</si>
  <si>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</si>
  <si>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</si>
  <si>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</si>
  <si>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</si>
  <si>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</si>
  <si>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</si>
  <si>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</si>
  <si>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</si>
  <si>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</si>
  <si>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</si>
  <si>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</si>
  <si>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</si>
  <si>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</si>
  <si>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</si>
  <si>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</si>
  <si>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</si>
  <si>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</si>
  <si>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</si>
  <si>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</si>
  <si>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</si>
  <si>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</si>
  <si>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</si>
  <si>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</si>
  <si>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</si>
  <si>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</si>
  <si>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</si>
  <si>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</si>
  <si>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</si>
  <si>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</si>
  <si>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</si>
  <si>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</si>
  <si>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</si>
  <si>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</si>
  <si>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</si>
  <si>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</si>
  <si>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</si>
  <si>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</si>
  <si>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</si>
  <si>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</si>
  <si>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</si>
  <si>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</si>
  <si>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</si>
  <si>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</si>
  <si>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</si>
  <si>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</si>
  <si>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</si>
  <si>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</si>
  <si>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</si>
  <si>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</si>
  <si>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</si>
  <si>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</si>
  <si>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</si>
  <si>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</si>
  <si>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</si>
  <si>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</si>
  <si>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</si>
  <si>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</si>
  <si>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</si>
  <si>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</si>
  <si>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</si>
  <si>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</si>
  <si>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</si>
  <si>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</si>
  <si>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</si>
  <si>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</si>
  <si>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</si>
  <si>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</si>
  <si>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</si>
  <si>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</si>
  <si>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</si>
  <si>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</si>
  <si>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</si>
  <si>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</si>
  <si>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</si>
  <si>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</si>
  <si>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</si>
  <si>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</si>
  <si>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</si>
  <si>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</si>
  <si>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</si>
  <si>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</si>
  <si>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</si>
  <si>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</si>
  <si>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</si>
  <si>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</si>
  <si>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</si>
  <si>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</si>
  <si>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</si>
  <si>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</si>
  <si>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</si>
  <si>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</si>
  <si>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</si>
  <si>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</si>
  <si>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</si>
  <si>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</si>
  <si>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</si>
  <si>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</si>
  <si>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</si>
  <si>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</si>
  <si>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</si>
  <si>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</si>
  <si>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</si>
  <si>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</si>
  <si>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</si>
  <si>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</si>
  <si>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</si>
  <si>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</si>
  <si>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</si>
  <si>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</si>
  <si>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</si>
  <si>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</si>
  <si>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</si>
  <si>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</si>
  <si>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</si>
  <si>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</si>
  <si>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</si>
  <si>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</si>
  <si>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</si>
  <si>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</si>
  <si>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</si>
  <si>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</si>
  <si>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</si>
  <si>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</si>
  <si>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</si>
  <si>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</si>
  <si>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</si>
  <si>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</si>
  <si>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</si>
  <si>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</si>
  <si>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</si>
  <si>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</si>
  <si>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</si>
  <si>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</si>
  <si>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</si>
  <si>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</si>
  <si>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</si>
  <si>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</si>
  <si>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</si>
  <si>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</si>
  <si>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</si>
  <si>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</si>
  <si>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</si>
  <si>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</si>
  <si>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</si>
  <si>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</si>
  <si>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</si>
  <si>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</si>
  <si>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</si>
  <si>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</si>
  <si>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</si>
  <si>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</si>
  <si>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</si>
  <si>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</si>
  <si>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</si>
  <si>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</si>
  <si>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</si>
  <si>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</si>
  <si>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</si>
  <si>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</si>
  <si>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</si>
  <si>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</si>
  <si>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</si>
  <si>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</si>
  <si>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</si>
  <si>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</si>
  <si>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</si>
  <si>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</si>
  <si>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</si>
  <si>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</si>
  <si>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</si>
  <si>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</si>
  <si>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</si>
  <si>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</si>
  <si>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</si>
  <si>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</si>
  <si>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</si>
  <si>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</si>
  <si>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</si>
  <si>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</si>
  <si>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</si>
  <si>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</si>
  <si>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</si>
  <si>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</si>
  <si>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</si>
  <si>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</si>
  <si>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</si>
  <si>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</si>
  <si>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</si>
  <si>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</si>
  <si>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</si>
  <si>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</si>
  <si>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</si>
  <si>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</si>
  <si>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</si>
  <si>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</si>
  <si>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</si>
  <si>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</si>
  <si>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</si>
  <si>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</si>
  <si>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</si>
  <si>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</si>
  <si>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</si>
  <si>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</si>
  <si>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</si>
  <si>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</si>
  <si>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</si>
  <si>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</si>
  <si>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</si>
  <si>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</si>
  <si>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</si>
  <si>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</si>
  <si>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</si>
  <si>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</si>
  <si>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</si>
  <si>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</si>
  <si>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</si>
  <si>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</si>
  <si>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</si>
  <si>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</si>
  <si>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</si>
  <si>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</si>
  <si>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</si>
  <si>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</si>
  <si>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</si>
  <si>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</si>
  <si>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</si>
  <si>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</si>
  <si>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</si>
  <si>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</si>
  <si>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</si>
  <si>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</si>
  <si>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</si>
  <si>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</si>
  <si>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</si>
  <si>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</si>
  <si>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</si>
  <si>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</si>
  <si>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</si>
  <si>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</si>
  <si>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</si>
  <si>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</si>
  <si>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</si>
  <si>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</si>
  <si>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</si>
  <si>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</si>
  <si>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</si>
  <si>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</si>
  <si>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</si>
  <si>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</si>
  <si>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</si>
  <si>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</si>
  <si>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</si>
  <si>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</si>
  <si>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</si>
  <si>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</si>
  <si>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</si>
  <si>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</si>
  <si>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</si>
  <si>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</si>
  <si>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</si>
  <si>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</si>
  <si>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</si>
  <si>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</si>
  <si>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</si>
  <si>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</si>
  <si>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</si>
  <si>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</si>
  <si>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</si>
  <si>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</si>
  <si>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</si>
  <si>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</si>
  <si>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</si>
  <si>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</si>
  <si>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</si>
  <si>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</si>
  <si>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</si>
  <si>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</si>
  <si>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</si>
  <si>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</si>
  <si>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</si>
  <si>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</si>
  <si>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</si>
  <si>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</si>
  <si>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</si>
  <si>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</si>
  <si>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</si>
  <si>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</si>
  <si>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</si>
  <si>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</si>
  <si>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</si>
  <si>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</si>
  <si>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</si>
  <si>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</si>
  <si>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</si>
  <si>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</si>
  <si>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</si>
  <si>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</si>
  <si>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</si>
  <si>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</si>
  <si>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</si>
  <si>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</si>
  <si>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</si>
  <si>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</si>
  <si>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</si>
  <si>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</si>
  <si>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</si>
  <si>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</si>
  <si>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</si>
  <si>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</si>
  <si>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</si>
  <si>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</si>
  <si>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</si>
  <si>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</si>
  <si>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</si>
  <si>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</si>
  <si>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</si>
  <si>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</si>
  <si>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</si>
  <si>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</si>
  <si>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</si>
  <si>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</si>
  <si>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</si>
  <si>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</si>
  <si>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</si>
  <si>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</si>
  <si>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</si>
  <si>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</si>
  <si>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</si>
  <si>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</si>
  <si>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</si>
  <si>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</si>
  <si>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</si>
  <si>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</si>
  <si>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</si>
  <si>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</si>
  <si>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</si>
  <si>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</si>
  <si>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</si>
  <si>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</si>
  <si>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</si>
  <si>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</si>
  <si>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</si>
  <si>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</si>
  <si>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</si>
  <si>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</si>
  <si>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</si>
  <si>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</si>
  <si>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</si>
  <si>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</si>
  <si>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</si>
  <si>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</si>
  <si>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</si>
  <si>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</si>
  <si>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</si>
  <si>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</si>
  <si>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</si>
  <si>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</si>
  <si>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</si>
  <si>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</si>
  <si>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</si>
  <si>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</si>
  <si>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</si>
  <si>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</si>
  <si>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</si>
  <si>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</si>
  <si>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</si>
  <si>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</si>
  <si>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</si>
  <si>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</si>
  <si>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</si>
  <si>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</si>
  <si>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</si>
  <si>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</si>
  <si>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</si>
  <si>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</si>
  <si>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</si>
  <si>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</si>
  <si>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</si>
  <si>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</si>
  <si>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</si>
  <si>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</si>
  <si>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</si>
  <si>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</si>
  <si>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</si>
  <si>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</si>
  <si>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</si>
  <si>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</si>
  <si>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</si>
  <si>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</si>
  <si>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</si>
  <si>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</si>
  <si>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</si>
  <si>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</si>
  <si>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</si>
  <si>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</si>
  <si>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</si>
  <si>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</si>
  <si>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</si>
  <si>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</si>
  <si>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</si>
  <si>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</si>
  <si>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</si>
  <si>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</si>
  <si>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</si>
  <si>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</si>
  <si>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</si>
  <si>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</si>
  <si>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</si>
  <si>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</si>
  <si>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</si>
  <si>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</si>
  <si>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</si>
  <si>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</si>
  <si>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</si>
  <si>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</si>
  <si>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</si>
  <si>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</si>
  <si>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</si>
  <si>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</si>
  <si>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</si>
  <si>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</si>
  <si>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</si>
  <si>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</si>
  <si>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</si>
  <si>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</si>
  <si>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</si>
  <si>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</si>
  <si>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</si>
  <si>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</si>
  <si>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</si>
  <si>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</si>
  <si>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</si>
  <si>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</si>
  <si>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</si>
  <si>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</si>
  <si>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</si>
  <si>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</si>
  <si>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</si>
  <si>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</si>
  <si>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</si>
  <si>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</si>
  <si>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</si>
  <si>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</si>
  <si>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</si>
  <si>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</si>
  <si>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</si>
  <si>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</si>
  <si>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</si>
  <si>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</si>
  <si>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</si>
  <si>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</si>
  <si>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</si>
  <si>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</si>
  <si>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</si>
  <si>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</si>
  <si>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</si>
  <si>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</si>
  <si>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</si>
  <si>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</si>
  <si>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</si>
  <si>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</si>
  <si>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</si>
  <si>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</si>
  <si>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</si>
  <si>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</si>
  <si>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</si>
  <si>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</si>
  <si>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</si>
  <si>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</si>
  <si>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</si>
  <si>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</si>
  <si>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</si>
  <si>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</si>
  <si>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</si>
  <si>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</si>
  <si>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</si>
  <si>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</si>
  <si>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</si>
  <si>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</si>
  <si>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</si>
  <si>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</si>
  <si>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</si>
  <si>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</si>
  <si>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</si>
  <si>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</si>
  <si>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</si>
  <si>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</si>
  <si>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</si>
  <si>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</si>
  <si>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</si>
  <si>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</si>
  <si>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</si>
  <si>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</si>
  <si>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</si>
  <si>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</si>
  <si>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</si>
  <si>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</si>
  <si>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</si>
  <si>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</si>
  <si>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</si>
  <si>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</si>
  <si>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</si>
  <si>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</si>
  <si>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</si>
  <si>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</si>
  <si>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</si>
  <si>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</si>
  <si>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</si>
  <si>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</si>
  <si>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</si>
  <si>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</si>
  <si>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</si>
  <si>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</si>
  <si>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</si>
  <si>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</si>
  <si>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</si>
  <si>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</si>
  <si>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</si>
  <si>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</si>
  <si>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</si>
  <si>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</si>
  <si>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</si>
  <si>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</si>
  <si>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</si>
  <si>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</si>
  <si>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</si>
  <si>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</si>
  <si>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</si>
  <si>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</si>
  <si>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</si>
  <si>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</si>
  <si>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</si>
  <si>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</si>
  <si>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</si>
  <si>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</si>
  <si>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</si>
  <si>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</si>
  <si>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</si>
  <si>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</si>
  <si>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</si>
  <si>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</si>
  <si>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</si>
  <si>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</si>
  <si>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</si>
  <si>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</si>
  <si>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</si>
  <si>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</si>
  <si>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</si>
  <si>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</si>
  <si>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</si>
  <si>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</si>
  <si>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</si>
  <si>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</si>
  <si>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</si>
  <si>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</si>
  <si>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</si>
  <si>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</si>
  <si>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</si>
  <si>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</si>
  <si>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</si>
  <si>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</si>
  <si>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</si>
  <si>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</si>
  <si>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</si>
  <si>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</si>
  <si>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</si>
  <si>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</si>
  <si>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</si>
  <si>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</si>
  <si>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</si>
  <si>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</si>
  <si>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</si>
  <si>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</si>
  <si>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</si>
  <si>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</si>
  <si>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</si>
  <si>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</si>
  <si>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</si>
  <si>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</si>
  <si>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</si>
  <si>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</si>
  <si>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</si>
  <si>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</si>
  <si>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</si>
  <si>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</si>
  <si>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</si>
  <si>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</si>
  <si>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</si>
  <si>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</si>
  <si>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</si>
  <si>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</si>
  <si>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</si>
  <si>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</si>
  <si>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</si>
  <si>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</si>
  <si>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</si>
  <si>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</si>
  <si>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</si>
  <si>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</si>
  <si>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</si>
  <si>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</si>
  <si>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</si>
  <si>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</si>
  <si>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</si>
  <si>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</si>
  <si>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</si>
  <si>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</si>
  <si>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</si>
  <si>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</si>
  <si>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</si>
  <si>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</si>
  <si>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</si>
  <si>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</si>
  <si>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</si>
  <si>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</si>
  <si>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</si>
  <si>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</si>
  <si>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</si>
  <si>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</si>
  <si>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</si>
  <si>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</si>
  <si>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</si>
  <si>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</si>
  <si>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</si>
  <si>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</si>
  <si>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</si>
  <si>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</si>
  <si>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</si>
  <si>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</si>
  <si>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</si>
  <si>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</si>
  <si>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</si>
  <si>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</si>
  <si>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</si>
  <si>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</si>
  <si>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</si>
  <si>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</si>
  <si>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</si>
  <si>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</si>
  <si>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</si>
  <si>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</si>
  <si>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</si>
  <si>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</si>
  <si>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</si>
  <si>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</si>
  <si>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</si>
  <si>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</si>
  <si>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</si>
  <si>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</si>
  <si>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</si>
  <si>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</si>
  <si>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</si>
  <si>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</si>
  <si>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</si>
  <si>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</si>
  <si>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</si>
  <si>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</si>
  <si>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</si>
  <si>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</si>
  <si>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</si>
  <si>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</si>
  <si>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</si>
  <si>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</si>
  <si>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</si>
  <si>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</si>
  <si>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</si>
  <si>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</si>
  <si>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</si>
  <si>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</si>
  <si>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</si>
  <si>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</si>
  <si>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</si>
  <si>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</si>
  <si>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</si>
  <si>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</si>
  <si>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</si>
  <si>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</si>
  <si>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</si>
  <si>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</si>
  <si>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</si>
  <si>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</si>
  <si>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</si>
  <si>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</si>
  <si>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</si>
  <si>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</si>
  <si>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</si>
  <si>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</si>
  <si>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</si>
  <si>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</si>
  <si>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</si>
  <si>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</si>
  <si>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</si>
  <si>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</si>
  <si>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</si>
  <si>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</si>
  <si>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</si>
  <si>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</si>
  <si>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</si>
  <si>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</si>
  <si>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</si>
  <si>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</si>
  <si>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</si>
  <si>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</si>
  <si>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</si>
  <si>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</si>
  <si>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</si>
  <si>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</si>
  <si>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</si>
  <si>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</si>
  <si>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</si>
  <si>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</si>
  <si>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</si>
  <si>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</si>
  <si>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</si>
  <si>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</si>
  <si>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</si>
  <si>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</si>
  <si>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</si>
  <si>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</si>
  <si>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</si>
  <si>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</si>
  <si>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</si>
  <si>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</si>
  <si>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</si>
  <si>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</si>
  <si>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</si>
  <si>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</si>
  <si>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</si>
  <si>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</si>
  <si>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</si>
  <si>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</si>
  <si>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</si>
  <si>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</si>
  <si>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</si>
  <si>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</si>
  <si>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</si>
  <si>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</si>
  <si>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</si>
  <si>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</si>
  <si>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</si>
  <si>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</si>
  <si>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</si>
  <si>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</si>
  <si>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</si>
  <si>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</si>
  <si>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</si>
  <si>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</si>
  <si>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</si>
  <si>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</si>
  <si>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</si>
  <si>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</si>
  <si>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</si>
  <si>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</si>
  <si>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</si>
  <si>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</si>
  <si>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</si>
  <si>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</si>
  <si>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</si>
  <si>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</si>
  <si>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</si>
  <si>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</si>
  <si>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</si>
  <si>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</si>
  <si>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</si>
  <si>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</si>
  <si>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</si>
  <si>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</si>
  <si>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</si>
  <si>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</si>
  <si>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</si>
  <si>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</si>
  <si>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</si>
  <si>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</si>
  <si>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</si>
  <si>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</si>
  <si>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</si>
  <si>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</si>
  <si>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</si>
  <si>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</si>
  <si>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</si>
  <si>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</si>
  <si>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</si>
  <si>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</si>
  <si>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</si>
  <si>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</si>
  <si>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</si>
  <si>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</si>
  <si>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</si>
  <si>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</si>
  <si>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</si>
  <si>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</si>
  <si>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</si>
  <si>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</si>
  <si>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</si>
  <si>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</si>
  <si>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</si>
  <si>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</si>
  <si>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</si>
  <si>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</si>
  <si>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</si>
  <si>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</si>
  <si>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</si>
  <si>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</si>
  <si>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</si>
  <si>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</si>
  <si>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</si>
  <si>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</si>
  <si>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</si>
  <si>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</si>
  <si>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</si>
  <si>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</si>
  <si>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</si>
  <si>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</si>
  <si>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</si>
  <si>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</si>
  <si>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</si>
  <si>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</si>
  <si>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</si>
  <si>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</si>
  <si>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</si>
  <si>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</si>
  <si>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</si>
  <si>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</si>
  <si>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</si>
  <si>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</si>
  <si>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</si>
  <si>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</si>
  <si>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</si>
  <si>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</si>
  <si>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</si>
  <si>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</si>
  <si>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</si>
  <si>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</si>
  <si>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</si>
  <si>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</si>
  <si>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</si>
  <si>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</si>
  <si>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</si>
  <si>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</si>
  <si>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</si>
  <si>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</si>
  <si>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</si>
  <si>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</si>
  <si>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</si>
  <si>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</si>
  <si>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</si>
  <si>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</si>
  <si>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</si>
  <si>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</si>
  <si>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</si>
  <si>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</si>
  <si>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</si>
  <si>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</si>
  <si>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</si>
  <si>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</si>
  <si>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</si>
  <si>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</si>
  <si>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</si>
  <si>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</si>
  <si>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</si>
  <si>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</si>
  <si>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</si>
  <si>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</si>
  <si>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</si>
  <si>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</si>
  <si>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</si>
  <si>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</si>
  <si>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</si>
  <si>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</si>
  <si>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</si>
  <si>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</si>
  <si>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</si>
  <si>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</si>
  <si>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</si>
  <si>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</si>
  <si>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</si>
  <si>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</si>
  <si>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</si>
  <si>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</si>
  <si>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</si>
  <si>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</si>
  <si>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</si>
  <si>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</si>
  <si>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</si>
  <si>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</si>
  <si>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</si>
  <si>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</si>
  <si>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</si>
  <si>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</si>
  <si>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</si>
  <si>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</si>
  <si>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</si>
  <si>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</si>
  <si>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</si>
  <si>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</si>
  <si>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</si>
  <si>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</si>
  <si>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</si>
  <si>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</si>
  <si>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</si>
  <si>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</si>
  <si>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</si>
  <si>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</si>
  <si>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</si>
  <si>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</si>
  <si>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</si>
  <si>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</si>
  <si>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</si>
  <si>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</si>
  <si>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</si>
  <si>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</si>
  <si>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</si>
  <si>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</si>
  <si>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</si>
  <si>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</si>
  <si>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</si>
  <si>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</si>
  <si>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</si>
  <si>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</si>
  <si>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</si>
  <si>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</si>
  <si>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</si>
  <si>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</si>
  <si>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</si>
  <si>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</si>
  <si>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</si>
  <si>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</si>
  <si>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</si>
  <si>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</si>
  <si>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</si>
  <si>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</si>
  <si>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</si>
  <si>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</si>
  <si>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</si>
  <si>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</si>
  <si>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</si>
  <si>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</si>
  <si>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</si>
  <si>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</si>
  <si>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</si>
  <si>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</si>
  <si>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</si>
  <si>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</si>
  <si>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</si>
  <si>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</si>
  <si>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</si>
  <si>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</si>
  <si>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</si>
  <si>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</si>
  <si>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</si>
  <si>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</si>
  <si>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</si>
  <si>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</si>
  <si>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</si>
  <si>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</si>
  <si>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</si>
  <si>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</si>
  <si>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</si>
  <si>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</si>
  <si>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</si>
  <si>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</si>
  <si>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</si>
  <si>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</si>
  <si>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</si>
  <si>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</si>
  <si>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</si>
  <si>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</si>
  <si>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</si>
  <si>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</si>
  <si>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</si>
  <si>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</si>
  <si>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</si>
  <si>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</si>
  <si>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</si>
  <si>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</si>
  <si>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</si>
  <si>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</si>
  <si>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</si>
  <si>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</si>
  <si>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</si>
  <si>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</si>
  <si>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</si>
  <si>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</si>
  <si>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</si>
  <si>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</si>
  <si>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</si>
  <si>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</si>
  <si>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</si>
  <si>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</si>
  <si>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</si>
  <si>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</si>
  <si>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</si>
  <si>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</si>
  <si>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</si>
  <si>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</si>
  <si>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</si>
  <si>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</si>
  <si>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</si>
  <si>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</si>
  <si>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</si>
  <si>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</si>
  <si>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</si>
  <si>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</si>
  <si>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</si>
  <si>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</si>
  <si>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</si>
  <si>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</si>
  <si>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</si>
  <si>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</si>
  <si>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</si>
  <si>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</si>
  <si>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</si>
  <si>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</si>
  <si>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</si>
  <si>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</si>
  <si>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</si>
  <si>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</si>
  <si>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</si>
  <si>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</si>
  <si>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</si>
  <si>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</si>
  <si>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</si>
  <si>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</si>
  <si>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</si>
  <si>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</si>
  <si>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</si>
  <si>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</si>
  <si>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</si>
  <si>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</si>
  <si>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</si>
  <si>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</si>
  <si>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</si>
  <si>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</si>
  <si>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</si>
  <si>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</si>
  <si>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</si>
  <si>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</si>
  <si>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</si>
  <si>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</si>
  <si>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</si>
  <si>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</si>
  <si>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</si>
  <si>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</si>
  <si>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</si>
  <si>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</si>
  <si>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</si>
  <si>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</si>
  <si>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</si>
  <si>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</si>
  <si>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</si>
  <si>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</si>
  <si>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</si>
  <si>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</si>
  <si>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</si>
  <si>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</si>
  <si>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</si>
  <si>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</si>
  <si>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</si>
  <si>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</si>
  <si>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</si>
  <si>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</si>
  <si>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</si>
  <si>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</si>
  <si>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</si>
  <si>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</si>
  <si>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</si>
  <si>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</si>
  <si>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</si>
  <si>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</si>
  <si>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</si>
  <si>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</si>
  <si>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</si>
  <si>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</si>
  <si>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</si>
  <si>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</si>
  <si>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</si>
  <si>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</si>
  <si>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</si>
  <si>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</si>
  <si>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</si>
  <si>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</si>
  <si>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</si>
  <si>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</si>
  <si>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</si>
  <si>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</si>
  <si>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</si>
  <si>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</si>
  <si>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</si>
  <si>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</si>
  <si>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</si>
  <si>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</si>
  <si>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</si>
  <si>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</si>
  <si>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</si>
  <si>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</si>
  <si>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</si>
  <si>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</si>
  <si>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</si>
  <si>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</si>
  <si>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</si>
  <si>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</si>
  <si>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</si>
  <si>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</si>
  <si>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</si>
  <si>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</si>
  <si>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</si>
  <si>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</si>
  <si>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</si>
  <si>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</si>
  <si>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</si>
  <si>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</si>
  <si>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</si>
  <si>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</si>
  <si>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</si>
  <si>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</si>
  <si>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</si>
  <si>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</si>
  <si>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</si>
  <si>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</si>
  <si>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</si>
  <si>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</si>
  <si>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</si>
  <si>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</si>
  <si>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</si>
  <si>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</si>
  <si>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</si>
  <si>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</si>
  <si>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</si>
  <si>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</si>
  <si>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</si>
  <si>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</si>
  <si>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</si>
  <si>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</si>
  <si>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</si>
  <si>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</si>
  <si>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</si>
  <si>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</si>
  <si>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</si>
  <si>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</si>
  <si>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</si>
  <si>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</si>
  <si>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</si>
  <si>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</si>
  <si>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</si>
  <si>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</si>
  <si>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</si>
  <si>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</si>
  <si>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</si>
  <si>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</si>
  <si>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</si>
  <si>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</si>
  <si>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</si>
  <si>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</si>
  <si>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</si>
  <si>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</si>
  <si>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</si>
  <si>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</si>
  <si>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</si>
  <si>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</si>
  <si>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</si>
  <si>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</si>
  <si>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</si>
  <si>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</si>
  <si>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</si>
  <si>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</si>
  <si>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</si>
  <si>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</si>
  <si>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</si>
  <si>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</si>
  <si>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</si>
  <si>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</si>
  <si>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</si>
  <si>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</si>
  <si>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</si>
  <si>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</si>
  <si>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</si>
  <si>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</si>
  <si>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</si>
  <si>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</si>
  <si>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</si>
  <si>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</si>
  <si>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</si>
  <si>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</si>
  <si>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</si>
  <si>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</si>
  <si>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</si>
  <si>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</si>
  <si>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</si>
  <si>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</si>
  <si>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</si>
  <si>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</si>
  <si>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</si>
  <si>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</si>
  <si>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</si>
  <si>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</si>
  <si>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</si>
  <si>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</si>
  <si>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</si>
  <si>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</si>
  <si>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</si>
  <si>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</si>
  <si>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</si>
  <si>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</si>
  <si>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</si>
  <si>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</si>
  <si>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</si>
  <si>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</si>
  <si>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</si>
  <si>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</si>
  <si>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</si>
  <si>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</si>
  <si>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</si>
  <si>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</si>
  <si>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</si>
  <si>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</si>
  <si>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</si>
  <si>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</si>
  <si>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</si>
  <si>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</si>
  <si>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</si>
  <si>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</si>
  <si>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</si>
  <si>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</si>
  <si>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</si>
  <si>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</si>
  <si>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</si>
  <si>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</si>
  <si>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</si>
  <si>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</si>
  <si>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</si>
  <si>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</si>
  <si>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</si>
  <si>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</si>
  <si>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</si>
  <si>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</si>
  <si>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</si>
  <si>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</si>
  <si>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</si>
  <si>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</si>
  <si>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</si>
  <si>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</si>
  <si>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</si>
  <si>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</si>
  <si>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</si>
  <si>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</si>
  <si>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</si>
  <si>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</si>
  <si>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</si>
  <si>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</si>
  <si>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</si>
  <si>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</si>
  <si>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</si>
  <si>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</si>
  <si>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</si>
  <si>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</si>
  <si>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</si>
  <si>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</si>
  <si>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</si>
  <si>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</si>
  <si>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</si>
  <si>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</si>
  <si>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</si>
  <si>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</si>
  <si>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</si>
  <si>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</si>
  <si>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</si>
  <si>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</si>
  <si>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</si>
  <si>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</si>
  <si>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</si>
  <si>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</si>
  <si>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</si>
  <si>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</si>
  <si>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</si>
  <si>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</si>
  <si>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</si>
  <si>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</si>
  <si>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</si>
  <si>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</si>
  <si>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</si>
  <si>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</si>
  <si>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</si>
  <si>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</si>
  <si>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</si>
  <si>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</si>
  <si>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</si>
  <si>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</si>
  <si>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</si>
  <si>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</si>
  <si>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</si>
  <si>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</si>
  <si>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</si>
  <si>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</si>
  <si>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</si>
  <si>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</si>
  <si>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</si>
  <si>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</si>
  <si>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</si>
  <si>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</si>
  <si>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</si>
  <si>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</si>
  <si>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</si>
  <si>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</si>
  <si>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</si>
  <si>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</si>
  <si>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</si>
  <si>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</si>
  <si>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</si>
  <si>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</si>
  <si>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</si>
  <si>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</si>
  <si>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</si>
  <si>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</si>
  <si>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</si>
  <si>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</si>
  <si>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</si>
  <si>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</si>
  <si>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</si>
  <si>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</si>
  <si>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</si>
  <si>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</si>
  <si>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</si>
  <si>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</si>
  <si>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</si>
  <si>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</si>
  <si>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</si>
  <si>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</si>
  <si>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</si>
  <si>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</si>
  <si>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</si>
  <si>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</si>
  <si>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</si>
  <si>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</si>
  <si>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</si>
  <si>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</si>
  <si>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</si>
  <si>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</si>
  <si>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</si>
  <si>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</si>
  <si>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</si>
  <si>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</si>
  <si>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</si>
  <si>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</si>
  <si>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</si>
  <si>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</si>
  <si>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</si>
  <si>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</si>
  <si>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</si>
  <si>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</si>
  <si>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</si>
  <si>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</si>
  <si>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</si>
  <si>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</si>
  <si>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</si>
  <si>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</si>
  <si>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</si>
  <si>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</si>
  <si>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</si>
  <si>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</si>
  <si>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</si>
  <si>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</si>
  <si>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</si>
  <si>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</si>
  <si>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</si>
  <si>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</si>
  <si>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</si>
  <si>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</si>
  <si>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</si>
  <si>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</si>
  <si>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</si>
  <si>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</si>
  <si>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</si>
  <si>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</si>
  <si>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</si>
  <si>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</si>
  <si>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</si>
  <si>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</si>
  <si>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</si>
  <si>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</si>
  <si>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</si>
  <si>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</si>
  <si>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</si>
  <si>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</si>
  <si>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</si>
  <si>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</si>
  <si>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</si>
  <si>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</si>
  <si>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</si>
  <si>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</si>
  <si>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</si>
  <si>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</si>
  <si>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</si>
  <si>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</si>
  <si>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</si>
  <si>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</si>
  <si>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</si>
  <si>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</si>
  <si>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</si>
  <si>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</si>
  <si>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</si>
  <si>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</si>
  <si>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</si>
  <si>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</si>
  <si>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</si>
  <si>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</si>
  <si>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</si>
  <si>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</si>
  <si>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</si>
  <si>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</si>
  <si>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</si>
  <si>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</si>
  <si>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</si>
  <si>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</si>
  <si>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</si>
  <si>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</si>
  <si>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</si>
  <si>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</si>
  <si>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</si>
  <si>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</si>
  <si>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</si>
  <si>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</si>
  <si>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</si>
  <si>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</si>
  <si>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</si>
  <si>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</si>
  <si>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</si>
  <si>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</si>
  <si>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</si>
  <si>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</si>
  <si>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</si>
  <si>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</si>
  <si>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</si>
  <si>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</si>
  <si>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</si>
  <si>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</si>
  <si>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</si>
  <si>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</si>
  <si>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</si>
  <si>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</si>
  <si>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</si>
  <si>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</si>
  <si>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</si>
  <si>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</si>
  <si>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</si>
  <si>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</si>
  <si>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</si>
  <si>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</si>
  <si>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</si>
  <si>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</si>
  <si>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</si>
  <si>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</si>
  <si>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</si>
  <si>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</si>
  <si>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</si>
  <si>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</si>
  <si>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</si>
  <si>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</si>
  <si>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</si>
  <si>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</si>
  <si>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</si>
  <si>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</si>
  <si>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</si>
  <si>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</si>
  <si>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</si>
  <si>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</si>
  <si>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</si>
  <si>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</si>
  <si>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</si>
  <si>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</si>
  <si>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</si>
  <si>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</si>
  <si>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</si>
  <si>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</si>
  <si>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</si>
  <si>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</si>
  <si>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</si>
  <si>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</si>
  <si>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</si>
  <si>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</si>
  <si>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</si>
  <si>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</si>
  <si>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</si>
  <si>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</si>
  <si>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</si>
  <si>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</si>
  <si>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</si>
  <si>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</si>
  <si>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</si>
  <si>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</si>
  <si>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</si>
  <si>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</si>
  <si>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</si>
  <si>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</si>
  <si>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</si>
  <si>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</si>
  <si>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</si>
  <si>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</si>
  <si>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</si>
  <si>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</si>
  <si>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</si>
  <si>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</si>
  <si>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</si>
  <si>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</si>
  <si>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</si>
  <si>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</si>
  <si>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</si>
  <si>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</si>
  <si>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</si>
  <si>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</si>
  <si>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</si>
  <si>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</si>
  <si>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</si>
  <si>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</si>
  <si>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</si>
  <si>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</si>
  <si>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</si>
  <si>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</si>
  <si>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</si>
  <si>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</si>
  <si>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</si>
  <si>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</si>
  <si>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</si>
  <si>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</si>
  <si>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</si>
  <si>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</si>
  <si>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</si>
  <si>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</si>
  <si>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</si>
  <si>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</si>
  <si>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</si>
  <si>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</si>
  <si>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</si>
  <si>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</si>
  <si>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</si>
  <si>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</si>
  <si>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</si>
  <si>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</si>
  <si>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</si>
  <si>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</si>
  <si>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</si>
  <si>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</si>
  <si>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</si>
  <si>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</si>
  <si>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</si>
  <si>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</si>
  <si>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</si>
  <si>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</si>
  <si>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</si>
  <si>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</si>
  <si>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</si>
  <si>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</si>
  <si>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</si>
  <si>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</si>
  <si>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</si>
  <si>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</si>
  <si>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</si>
  <si>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</si>
  <si>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</si>
  <si>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</si>
  <si>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</si>
  <si>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</si>
  <si>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</si>
  <si>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</si>
  <si>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</si>
  <si>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</si>
  <si>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</si>
  <si>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</si>
  <si>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</si>
  <si>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</si>
  <si>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</si>
  <si>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</si>
  <si>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</si>
  <si>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</si>
  <si>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</si>
  <si>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</si>
  <si>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</si>
  <si>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</si>
  <si>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</si>
  <si>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</si>
  <si>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</si>
  <si>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</si>
  <si>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</si>
  <si>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</si>
  <si>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</si>
  <si>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</si>
  <si>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</si>
  <si>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</si>
  <si>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</si>
  <si>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</si>
  <si>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</si>
  <si>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</si>
  <si>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</si>
  <si>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</si>
  <si>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</si>
  <si>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</si>
  <si>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</si>
  <si>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</si>
  <si>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</si>
  <si>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</si>
  <si>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</si>
  <si>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</si>
  <si>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</si>
  <si>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</si>
  <si>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</si>
  <si>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</si>
  <si>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</si>
  <si>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</si>
  <si>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</si>
  <si>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</si>
  <si>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</si>
  <si>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</si>
  <si>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</si>
  <si>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</si>
  <si>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</si>
  <si>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</si>
  <si>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</si>
  <si>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</si>
  <si>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</si>
  <si>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</si>
  <si>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</si>
  <si>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</si>
  <si>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</si>
  <si>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</si>
  <si>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</si>
  <si>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</si>
  <si>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</si>
  <si>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</si>
  <si>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</si>
  <si>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</si>
  <si>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</si>
  <si>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</si>
  <si>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</si>
  <si>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</si>
  <si>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</si>
  <si>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</si>
  <si>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</si>
  <si>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</si>
  <si>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</si>
  <si>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</si>
  <si>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</si>
  <si>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</si>
  <si>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</si>
  <si>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</si>
  <si>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</si>
  <si>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</si>
  <si>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</si>
  <si>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</si>
  <si>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</si>
  <si>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</si>
  <si>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</si>
  <si>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</si>
  <si>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</si>
  <si>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</si>
  <si>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</si>
  <si>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</si>
  <si>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</si>
  <si>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</si>
  <si>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</si>
  <si>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</si>
  <si>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</si>
  <si>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</si>
  <si>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</si>
  <si>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</si>
  <si>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</si>
  <si>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</si>
  <si>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</si>
  <si>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</si>
  <si>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</si>
  <si>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</si>
  <si>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</si>
  <si>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</si>
  <si>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</si>
  <si>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</si>
  <si>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</si>
  <si>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</si>
  <si>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</si>
  <si>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</si>
  <si>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</si>
  <si>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</si>
  <si>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</si>
  <si>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</si>
  <si>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</si>
  <si>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</si>
  <si>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</si>
  <si>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</si>
  <si>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</si>
  <si>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</si>
  <si>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</si>
  <si>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</si>
  <si>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</si>
  <si>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</si>
  <si>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</si>
  <si>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</si>
  <si>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</si>
  <si>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</si>
  <si>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</si>
  <si>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</si>
  <si>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</si>
  <si>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</si>
  <si>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</si>
  <si>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</si>
  <si>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</si>
  <si>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</si>
  <si>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</si>
  <si>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</si>
  <si>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</si>
  <si>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</si>
  <si>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</si>
  <si>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</si>
  <si>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</si>
  <si>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</si>
  <si>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</si>
  <si>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</si>
  <si>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</si>
  <si>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</si>
  <si>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</si>
  <si>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</si>
  <si>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</si>
  <si>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</si>
  <si>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</si>
  <si>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</si>
  <si>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</si>
  <si>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</si>
  <si>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</si>
  <si>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</si>
  <si>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</si>
  <si>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</si>
  <si>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</si>
  <si>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</si>
  <si>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</si>
  <si>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</si>
  <si>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</si>
  <si>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</si>
  <si>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</si>
  <si>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</si>
  <si>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</si>
  <si>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</si>
  <si>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</si>
  <si>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</si>
  <si>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</si>
  <si>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</si>
  <si>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</si>
  <si>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</si>
  <si>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</si>
  <si>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</si>
  <si>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</si>
  <si>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</si>
  <si>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</si>
  <si>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</si>
  <si>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</si>
  <si>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</si>
  <si>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</si>
  <si>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</si>
  <si>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</si>
  <si>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</si>
  <si>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</si>
  <si>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</si>
  <si>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</si>
  <si>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</si>
  <si>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</si>
  <si>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</si>
  <si>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</si>
  <si>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</si>
  <si>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</si>
  <si>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</si>
  <si>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</si>
  <si>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</si>
  <si>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</si>
  <si>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</si>
  <si>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</si>
  <si>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</si>
  <si>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</si>
  <si>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</si>
  <si>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</si>
  <si>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</si>
  <si>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</si>
  <si>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</si>
  <si>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</si>
  <si>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</si>
  <si>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</si>
  <si>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</si>
  <si>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</si>
  <si>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</si>
  <si>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</si>
  <si>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</si>
  <si>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</si>
  <si>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</si>
  <si>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</si>
  <si>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</si>
  <si>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</si>
  <si>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</si>
  <si>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</si>
  <si>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</si>
  <si>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</si>
  <si>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</si>
  <si>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</si>
  <si>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</si>
  <si>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</si>
  <si>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</si>
  <si>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</si>
  <si>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</si>
  <si>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</si>
  <si>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</si>
  <si>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</si>
  <si>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</si>
  <si>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</si>
  <si>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</si>
  <si>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</si>
  <si>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</si>
  <si>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</si>
  <si>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</si>
  <si>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</si>
  <si>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</si>
  <si>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</si>
  <si>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</si>
  <si>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</si>
  <si>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</si>
  <si>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</si>
  <si>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</si>
  <si>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</si>
  <si>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</si>
  <si>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</si>
  <si>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</si>
  <si>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</si>
  <si>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</si>
  <si>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</si>
  <si>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</si>
  <si>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</si>
  <si>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</si>
  <si>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</si>
  <si>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</si>
  <si>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</si>
  <si>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</si>
  <si>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</si>
  <si>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</si>
  <si>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</si>
  <si>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</si>
  <si>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</si>
  <si>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</si>
  <si>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</si>
  <si>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</si>
  <si>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</si>
  <si>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</si>
  <si>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</si>
  <si>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</si>
  <si>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</si>
  <si>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</si>
  <si>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</si>
  <si>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</si>
  <si>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</si>
  <si>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</si>
  <si>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</si>
  <si>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</si>
  <si>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</si>
  <si>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</si>
  <si>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</si>
  <si>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</si>
  <si>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</si>
  <si>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</si>
  <si>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</si>
  <si>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</si>
  <si>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</si>
  <si>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</si>
  <si>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</si>
  <si>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</si>
  <si>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</si>
  <si>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</si>
  <si>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</si>
  <si>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</si>
  <si>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</si>
  <si>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</si>
  <si>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</si>
  <si>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</si>
  <si>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</si>
  <si>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</si>
  <si>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</si>
  <si>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</si>
  <si>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</si>
  <si>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</si>
  <si>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</si>
  <si>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</si>
  <si>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</si>
  <si>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</si>
  <si>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</si>
  <si>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</si>
  <si>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</si>
  <si>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</si>
  <si>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</si>
  <si>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</si>
  <si>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</si>
  <si>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</si>
  <si>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</si>
  <si>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</si>
  <si>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</si>
  <si>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</si>
  <si>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</si>
  <si>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</si>
  <si>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</si>
  <si>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</si>
  <si>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</si>
  <si>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</si>
  <si>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</si>
  <si>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</si>
  <si>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</si>
  <si>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</si>
  <si>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</si>
  <si>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</si>
  <si>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</si>
  <si>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</si>
  <si>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</si>
  <si>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</si>
  <si>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</si>
  <si>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</si>
  <si>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</si>
  <si>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</si>
  <si>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</si>
  <si>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</si>
  <si>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</si>
  <si>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</si>
  <si>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</si>
  <si>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</si>
  <si>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</si>
  <si>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</si>
  <si>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</si>
  <si>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</si>
  <si>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</si>
  <si>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</si>
  <si>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</si>
  <si>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</si>
  <si>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</si>
  <si>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</si>
  <si>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</si>
  <si>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</si>
  <si>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</si>
  <si>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</si>
  <si>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</si>
  <si>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</si>
  <si>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</si>
  <si>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</si>
  <si>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</si>
  <si>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</si>
  <si>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</si>
  <si>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</si>
  <si>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</si>
  <si>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</si>
  <si>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</si>
  <si>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</si>
  <si>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</si>
  <si>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</si>
  <si>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</si>
  <si>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</si>
  <si>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</si>
  <si>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</si>
  <si>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</si>
  <si>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</si>
  <si>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</si>
  <si>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</si>
  <si>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</si>
  <si>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</si>
  <si>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</si>
  <si>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</si>
  <si>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</si>
  <si>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</si>
  <si>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</si>
  <si>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</si>
  <si>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</si>
  <si>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</si>
  <si>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</si>
  <si>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</si>
  <si>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</si>
  <si>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</si>
  <si>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</si>
  <si>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</si>
  <si>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</si>
  <si>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</si>
  <si>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</si>
  <si>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</si>
  <si>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</si>
  <si>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</si>
  <si>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</si>
  <si>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</si>
  <si>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</si>
  <si>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</si>
  <si>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</si>
  <si>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</si>
  <si>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</si>
  <si>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</si>
  <si>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</si>
  <si>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</si>
  <si>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</si>
  <si>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</si>
  <si>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</si>
  <si>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</si>
  <si>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</si>
  <si>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</si>
  <si>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</si>
  <si>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</si>
  <si>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</si>
  <si>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</si>
  <si>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</si>
  <si>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</si>
  <si>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</si>
  <si>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</si>
  <si>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</si>
  <si>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</si>
  <si>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</si>
  <si>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</si>
  <si>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</si>
  <si>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</si>
  <si>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</si>
  <si>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</si>
  <si>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</si>
  <si>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</si>
  <si>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</si>
  <si>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</si>
  <si>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</si>
  <si>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</si>
  <si>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</si>
  <si>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</si>
  <si>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</si>
  <si>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</si>
  <si>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</si>
  <si>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</si>
  <si>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</si>
  <si>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</si>
  <si>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</si>
  <si>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</si>
  <si>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</si>
  <si>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</si>
  <si>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</si>
  <si>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</si>
  <si>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</si>
  <si>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</si>
  <si>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</si>
  <si>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</si>
  <si>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</si>
  <si>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</si>
  <si>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</si>
  <si>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</si>
  <si>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</si>
  <si>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</si>
  <si>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</si>
  <si>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</si>
  <si>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</si>
  <si>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</si>
  <si>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</si>
  <si>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</si>
  <si>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</si>
  <si>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</si>
  <si>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</si>
  <si>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</si>
  <si>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</si>
  <si>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</si>
  <si>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</si>
  <si>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</si>
  <si>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</si>
  <si>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</si>
  <si>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</si>
  <si>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</si>
  <si>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</si>
  <si>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</si>
  <si>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</si>
  <si>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</si>
  <si>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</si>
  <si>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</si>
  <si>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</si>
  <si>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</si>
  <si>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</si>
  <si>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</si>
  <si>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</si>
  <si>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</si>
  <si>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</si>
  <si>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</si>
  <si>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</si>
  <si>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</si>
  <si>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</si>
  <si>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</si>
  <si>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</si>
  <si>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</si>
  <si>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</si>
  <si>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</si>
  <si>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</si>
  <si>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</si>
  <si>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</si>
  <si>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</si>
  <si>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</si>
  <si>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</si>
  <si>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</si>
  <si>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</si>
  <si>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</si>
  <si>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</si>
  <si>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</si>
  <si>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</si>
  <si>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</si>
  <si>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</si>
  <si>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</si>
  <si>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</si>
  <si>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</si>
  <si>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</si>
  <si>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</si>
  <si>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</si>
  <si>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</si>
  <si>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</si>
  <si>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</si>
  <si>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</si>
  <si>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</si>
  <si>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</si>
  <si>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</si>
  <si>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</si>
  <si>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</si>
  <si>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</si>
  <si>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</si>
  <si>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</si>
  <si>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</si>
  <si>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</si>
  <si>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</si>
  <si>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</si>
  <si>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</si>
  <si>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</si>
  <si>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</si>
  <si>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</si>
  <si>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</si>
  <si>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</si>
  <si>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</si>
  <si>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</si>
  <si>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</si>
  <si>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</si>
  <si>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</si>
  <si>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</si>
  <si>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</si>
  <si>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</si>
  <si>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</si>
  <si>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</si>
  <si>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</si>
  <si>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</si>
  <si>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</si>
  <si>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</si>
  <si>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</si>
  <si>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</si>
  <si>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</si>
  <si>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</si>
  <si>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</si>
  <si>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</si>
  <si>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</si>
  <si>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</si>
  <si>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</si>
  <si>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</si>
  <si>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</si>
  <si>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</si>
  <si>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</si>
  <si>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</si>
  <si>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</si>
  <si>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</si>
  <si>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</si>
  <si>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</si>
  <si>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</si>
  <si>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</si>
  <si>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</si>
  <si>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</si>
  <si>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</si>
  <si>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</si>
  <si>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</si>
  <si>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</si>
  <si>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</si>
  <si>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</si>
  <si>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</si>
  <si>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</si>
  <si>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</si>
  <si>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</si>
  <si>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</si>
  <si>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</si>
  <si>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</si>
  <si>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</si>
  <si>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</si>
  <si>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</si>
  <si>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</si>
  <si>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</si>
  <si>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</si>
  <si>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</si>
  <si>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</si>
  <si>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</si>
  <si>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</si>
  <si>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</si>
  <si>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</si>
  <si>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</si>
  <si>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</si>
  <si>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</si>
  <si>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</si>
  <si>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</si>
  <si>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</si>
  <si>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</si>
  <si>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</si>
  <si>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</si>
  <si>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</si>
  <si>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</si>
  <si>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</si>
  <si>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</si>
  <si>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</si>
  <si>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</si>
  <si>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</si>
  <si>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</si>
  <si>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</si>
  <si>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</si>
  <si>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</si>
  <si>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</si>
  <si>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</si>
  <si>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</si>
  <si>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</si>
  <si>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</si>
  <si>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</si>
  <si>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</si>
  <si>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</si>
  <si>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</si>
  <si>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</si>
  <si>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</si>
  <si>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</si>
  <si>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</si>
  <si>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</si>
  <si>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</si>
  <si>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</si>
  <si>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</si>
  <si>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</si>
  <si>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</si>
  <si>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</si>
  <si>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</si>
  <si>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</si>
  <si>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</si>
  <si>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</si>
  <si>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</si>
  <si>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</si>
  <si>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</si>
  <si>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</si>
  <si>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</si>
  <si>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</si>
  <si>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</si>
  <si>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</si>
  <si>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</si>
  <si>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</si>
  <si>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</si>
  <si>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</si>
  <si>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</si>
  <si>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</si>
  <si>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</si>
  <si>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</si>
  <si>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</si>
  <si>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</si>
  <si>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</si>
  <si>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</si>
  <si>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</si>
  <si>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</si>
  <si>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</si>
  <si>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</si>
  <si>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</si>
  <si>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</si>
  <si>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</si>
  <si>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</si>
  <si>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</si>
  <si>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</si>
  <si>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</si>
  <si>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</si>
  <si>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</si>
  <si>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</si>
  <si>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</si>
  <si>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</si>
  <si>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</si>
  <si>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</si>
  <si>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</si>
  <si>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</si>
  <si>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</si>
  <si>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</si>
  <si>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</si>
  <si>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</si>
  <si>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</si>
  <si>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</si>
  <si>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</si>
  <si>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</si>
  <si>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</si>
  <si>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</si>
  <si>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</si>
  <si>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</si>
  <si>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</si>
  <si>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</si>
  <si>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</si>
  <si>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</si>
  <si>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</si>
  <si>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</si>
  <si>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</si>
  <si>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</si>
  <si>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</si>
  <si>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</si>
  <si>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</si>
  <si>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</si>
  <si>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</si>
  <si>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</si>
  <si>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</si>
  <si>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</si>
  <si>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</si>
  <si>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</si>
  <si>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</si>
  <si>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</si>
  <si>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</si>
  <si>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</si>
  <si>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</si>
  <si>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</si>
  <si>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</si>
  <si>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</si>
  <si>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</si>
  <si>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</si>
  <si>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</si>
  <si>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</si>
  <si>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</si>
  <si>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</si>
  <si>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</si>
  <si>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</si>
  <si>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</si>
  <si>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</si>
  <si>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</si>
  <si>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</si>
  <si>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</si>
  <si>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</si>
  <si>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</si>
  <si>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</si>
  <si>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</si>
  <si>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</si>
  <si>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</si>
  <si>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</si>
  <si>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</si>
  <si>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</si>
  <si>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</si>
  <si>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</si>
  <si>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</si>
  <si>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</si>
  <si>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</si>
  <si>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</si>
  <si>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</si>
  <si>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</si>
  <si>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</si>
  <si>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</si>
  <si>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</si>
  <si>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</si>
  <si>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</si>
  <si>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</si>
  <si>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</si>
  <si>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</si>
  <si>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</si>
  <si>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</si>
  <si>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</si>
  <si>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</si>
  <si>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</si>
  <si>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</si>
  <si>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</si>
  <si>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</si>
  <si>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</si>
  <si>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</si>
  <si>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</si>
  <si>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</si>
  <si>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</si>
  <si>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</si>
  <si>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</si>
  <si>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</si>
  <si>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</si>
  <si>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</si>
  <si>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</si>
  <si>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</si>
  <si>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</si>
  <si>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</si>
  <si>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</si>
  <si>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</si>
  <si>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</si>
  <si>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</si>
  <si>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</si>
  <si>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</si>
  <si>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</si>
  <si>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</si>
  <si>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</si>
  <si>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</si>
  <si>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</si>
  <si>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</si>
  <si>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</si>
  <si>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</si>
  <si>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</si>
  <si>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</si>
  <si>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</si>
  <si>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</si>
  <si>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</si>
  <si>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</si>
  <si>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</si>
  <si>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</si>
  <si>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</si>
  <si>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</si>
  <si>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</si>
  <si>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</si>
  <si>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</si>
  <si>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</si>
  <si>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</si>
  <si>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</si>
  <si>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</si>
  <si>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</si>
  <si>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</si>
  <si>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</si>
  <si>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</si>
  <si>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</si>
  <si>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</si>
  <si>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</si>
  <si>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</si>
  <si>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</si>
  <si>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</si>
  <si>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</si>
  <si>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</si>
  <si>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</si>
  <si>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</si>
  <si>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</si>
  <si>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</si>
  <si>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</si>
  <si>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</si>
  <si>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</si>
  <si>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</si>
  <si>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</si>
  <si>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</si>
  <si>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</si>
  <si>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</si>
  <si>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</si>
  <si>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</si>
  <si>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</si>
  <si>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</si>
  <si>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</si>
  <si>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</si>
  <si>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</si>
  <si>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</si>
  <si>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</si>
  <si>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</si>
  <si>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</si>
  <si>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</si>
  <si>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</si>
  <si>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</si>
  <si>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</si>
  <si>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</si>
  <si>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</si>
  <si>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</si>
  <si>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</si>
  <si>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</si>
  <si>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</si>
  <si>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</si>
  <si>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</si>
  <si>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</si>
  <si>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</si>
  <si>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</si>
  <si>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</si>
  <si>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</si>
  <si>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</si>
  <si>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</si>
  <si>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</si>
  <si>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</si>
  <si>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</si>
  <si>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</si>
  <si>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</si>
  <si>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</si>
  <si>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</si>
  <si>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</si>
  <si>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</si>
  <si>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</si>
  <si>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</si>
  <si>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</si>
  <si>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</si>
  <si>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</si>
  <si>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</si>
  <si>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</si>
  <si>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</si>
  <si>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</si>
  <si>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</si>
  <si>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</si>
  <si>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</si>
  <si>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</si>
  <si>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</si>
  <si>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</si>
  <si>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</si>
  <si>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</si>
  <si>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</si>
  <si>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</si>
  <si>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</si>
  <si>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</si>
  <si>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</si>
  <si>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</si>
  <si>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</si>
  <si>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</si>
  <si>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</si>
  <si>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</si>
  <si>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</si>
  <si>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</si>
  <si>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</si>
  <si>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</si>
  <si>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</si>
  <si>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</si>
  <si>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</si>
  <si>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</si>
  <si>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</si>
  <si>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</si>
  <si>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</si>
  <si>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</si>
  <si>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</si>
  <si>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</si>
  <si>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</si>
  <si>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</si>
  <si>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</si>
  <si>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</si>
  <si>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</si>
  <si>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</si>
  <si>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</si>
  <si>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</si>
  <si>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</si>
  <si>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</si>
  <si>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</si>
  <si>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</si>
  <si>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</si>
  <si>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</si>
  <si>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</si>
  <si>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</si>
  <si>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</si>
  <si>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</si>
  <si>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</si>
  <si>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</si>
  <si>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</si>
  <si>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</si>
  <si>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</si>
  <si>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</si>
  <si>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</si>
  <si>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</si>
  <si>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</si>
  <si>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</si>
  <si>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</si>
  <si>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</si>
  <si>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</si>
  <si>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</si>
  <si>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</si>
  <si>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</si>
  <si>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</si>
  <si>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</si>
  <si>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</si>
  <si>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</si>
  <si>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</si>
  <si>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</si>
  <si>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</si>
  <si>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</si>
  <si>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</si>
  <si>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</si>
  <si>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</si>
  <si>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</si>
  <si>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</si>
  <si>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</si>
  <si>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</si>
  <si>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</si>
  <si>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</si>
  <si>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</si>
  <si>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</si>
  <si>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</si>
  <si>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</si>
  <si>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</si>
  <si>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</si>
  <si>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</si>
  <si>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</si>
  <si>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</si>
  <si>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</si>
  <si>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</si>
  <si>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</si>
  <si>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</si>
  <si>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</si>
  <si>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</si>
  <si>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</si>
  <si>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</si>
  <si>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</si>
  <si>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</si>
  <si>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</si>
  <si>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</si>
  <si>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</si>
  <si>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</si>
  <si>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</si>
  <si>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</si>
  <si>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</si>
  <si>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</si>
  <si>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</si>
  <si>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</si>
  <si>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</si>
  <si>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</si>
  <si>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</si>
  <si>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</si>
  <si>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</si>
  <si>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</si>
  <si>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</si>
  <si>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</si>
  <si>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</si>
  <si>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</si>
  <si>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</si>
  <si>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</si>
  <si>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</si>
  <si>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</si>
  <si>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</si>
  <si>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</si>
  <si>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</si>
  <si>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</si>
  <si>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</si>
  <si>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</si>
  <si>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</si>
  <si>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</si>
  <si>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</si>
  <si>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</si>
  <si>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</si>
  <si>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</si>
  <si>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</si>
  <si>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</si>
  <si>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</si>
  <si>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</si>
  <si>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</si>
  <si>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</si>
  <si>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</si>
  <si>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</si>
  <si>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</si>
  <si>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</si>
  <si>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</si>
  <si>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</si>
  <si>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</si>
  <si>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</si>
  <si>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</si>
  <si>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</si>
  <si>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</si>
  <si>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</si>
  <si>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</si>
  <si>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</si>
  <si>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</si>
  <si>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</si>
  <si>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</si>
  <si>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</si>
  <si>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</si>
  <si>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</si>
  <si>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</si>
  <si>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</si>
  <si>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</si>
  <si>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</si>
  <si>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</si>
  <si>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</si>
  <si>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</si>
  <si>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</si>
  <si>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</si>
  <si>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</si>
  <si>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</si>
  <si>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</si>
  <si>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</si>
  <si>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</si>
  <si>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</si>
  <si>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</si>
  <si>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</si>
  <si>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</si>
  <si>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</si>
  <si>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</si>
  <si>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</si>
  <si>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</si>
  <si>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</si>
  <si>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</si>
  <si>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</si>
  <si>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</si>
  <si>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</si>
  <si>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</si>
  <si>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</si>
  <si>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</si>
  <si>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</si>
  <si>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</si>
  <si>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</si>
  <si>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</si>
  <si>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</si>
  <si>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</si>
  <si>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</si>
  <si>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</si>
  <si>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</si>
  <si>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</si>
  <si>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</si>
  <si>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</si>
  <si>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</si>
  <si>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</si>
  <si>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</si>
  <si>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</si>
  <si>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</si>
  <si>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</si>
  <si>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</si>
  <si>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</si>
  <si>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</si>
  <si>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</si>
  <si>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</si>
  <si>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</si>
  <si>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</si>
  <si>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</si>
  <si>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</si>
  <si>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</si>
  <si>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</si>
  <si>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</si>
  <si>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</si>
  <si>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</si>
  <si>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</si>
  <si>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</si>
  <si>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</si>
  <si>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</si>
  <si>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</si>
  <si>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</si>
  <si>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</si>
  <si>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</si>
  <si>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</si>
  <si>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</si>
  <si>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</si>
  <si>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</si>
  <si>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</si>
  <si>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</si>
  <si>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</si>
  <si>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</si>
  <si>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</si>
  <si>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</si>
  <si>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</si>
  <si>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</si>
  <si>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</si>
  <si>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</si>
  <si>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</si>
  <si>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</si>
  <si>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</si>
  <si>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</si>
  <si>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</si>
  <si>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</si>
  <si>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</si>
  <si>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</si>
  <si>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</si>
  <si>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</si>
  <si>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</si>
  <si>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</si>
  <si>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</si>
  <si>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</si>
  <si>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</si>
  <si>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</si>
  <si>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</si>
  <si>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</si>
  <si>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</si>
  <si>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</si>
  <si>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</si>
  <si>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</si>
  <si>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</si>
  <si>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</si>
  <si>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</si>
  <si>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</si>
  <si>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</si>
  <si>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</si>
  <si>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</si>
  <si>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</si>
  <si>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</si>
  <si>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</si>
  <si>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</si>
  <si>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</si>
  <si>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</si>
  <si>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</si>
  <si>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</si>
  <si>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</si>
  <si>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</si>
  <si>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</si>
  <si>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</si>
  <si>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</si>
  <si>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</si>
  <si>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</si>
  <si>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</si>
  <si>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</si>
  <si>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</si>
  <si>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</si>
  <si>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</si>
  <si>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</si>
  <si>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</si>
  <si>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</si>
  <si>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</si>
  <si>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</si>
  <si>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</si>
  <si>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</si>
  <si>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</si>
  <si>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</si>
  <si>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</si>
  <si>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</si>
  <si>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</si>
  <si>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</si>
  <si>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</si>
  <si>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</si>
  <si>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</si>
  <si>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</si>
  <si>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</si>
  <si>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</si>
  <si>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</si>
  <si>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</si>
  <si>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</si>
  <si>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</si>
  <si>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</si>
  <si>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</si>
  <si>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</si>
  <si>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</si>
  <si>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</si>
  <si>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</si>
  <si>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</si>
  <si>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</si>
  <si>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</si>
  <si>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</si>
  <si>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</si>
  <si>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</si>
  <si>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</si>
  <si>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</si>
  <si>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</si>
  <si>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</si>
  <si>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</si>
  <si>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</si>
  <si>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</si>
  <si>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</si>
  <si>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</si>
  <si>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</si>
  <si>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</si>
  <si>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</si>
  <si>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</si>
  <si>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</si>
  <si>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</si>
  <si>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</si>
  <si>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</si>
  <si>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</si>
  <si>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</si>
  <si>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</si>
  <si>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</si>
  <si>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</si>
  <si>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</si>
  <si>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</si>
  <si>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</si>
  <si>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</si>
  <si>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</si>
  <si>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</si>
  <si>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</si>
  <si>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</si>
  <si>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</si>
  <si>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</si>
  <si>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</si>
  <si>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</si>
  <si>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</si>
  <si>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</si>
  <si>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</si>
  <si>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</si>
  <si>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</si>
  <si>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</si>
  <si>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</si>
  <si>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</si>
  <si>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</si>
  <si>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</si>
  <si>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</si>
  <si>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</si>
  <si>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</si>
  <si>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</si>
  <si>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</si>
  <si>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</si>
  <si>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</si>
  <si>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</si>
  <si>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</si>
  <si>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</si>
  <si>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</si>
  <si>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</si>
  <si>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</si>
  <si>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</si>
  <si>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</si>
  <si>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</si>
  <si>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</si>
  <si>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</si>
  <si>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</si>
  <si>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</si>
  <si>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</si>
  <si>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</si>
  <si>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</si>
  <si>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</si>
  <si>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</si>
  <si>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</si>
  <si>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</si>
  <si>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</si>
  <si>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</si>
  <si>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</si>
  <si>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</si>
  <si>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</si>
  <si>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</si>
  <si>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</si>
  <si>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</si>
  <si>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</si>
  <si>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</si>
  <si>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</si>
  <si>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</si>
  <si>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</si>
  <si>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</si>
  <si>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</si>
  <si>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</si>
  <si>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</si>
  <si>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</si>
  <si>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</si>
  <si>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</si>
  <si>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</si>
  <si>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</si>
  <si>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</si>
  <si>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</si>
  <si>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</si>
  <si>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</si>
  <si>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</si>
  <si>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</si>
  <si>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</si>
  <si>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</si>
  <si>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</si>
  <si>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</si>
  <si>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</si>
  <si>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</si>
  <si>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</si>
  <si>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</si>
  <si>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</si>
  <si>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</si>
  <si>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</si>
  <si>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</si>
  <si>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</si>
  <si>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</si>
  <si>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</si>
  <si>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</si>
  <si>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</si>
  <si>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</si>
  <si>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</si>
  <si>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</si>
  <si>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</si>
  <si>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</si>
  <si>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</si>
  <si>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</si>
  <si>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</si>
  <si>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</si>
  <si>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</si>
  <si>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</si>
  <si>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</si>
  <si>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</si>
  <si>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</si>
  <si>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</si>
  <si>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</si>
  <si>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</si>
  <si>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</si>
  <si>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</si>
  <si>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</si>
  <si>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</si>
  <si>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</si>
  <si>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</si>
  <si>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</si>
  <si>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</si>
  <si>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</si>
  <si>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</si>
  <si>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</si>
  <si>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</si>
  <si>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</si>
  <si>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</si>
  <si>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</si>
  <si>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</si>
  <si>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</si>
  <si>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</si>
  <si>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</si>
  <si>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</si>
  <si>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</si>
  <si>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</si>
  <si>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</si>
  <si>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</si>
  <si>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</si>
  <si>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</si>
  <si>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</si>
  <si>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</si>
  <si>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</si>
  <si>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</si>
  <si>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</si>
  <si>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</si>
  <si>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</si>
  <si>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</si>
  <si>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</si>
  <si>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</si>
  <si>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</si>
  <si>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</si>
  <si>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</si>
  <si>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</si>
  <si>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</si>
  <si>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</si>
  <si>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</si>
  <si>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</si>
  <si>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</si>
  <si>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</si>
  <si>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</si>
  <si>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</si>
  <si>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</si>
  <si>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</si>
  <si>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</si>
  <si>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</si>
  <si>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</si>
  <si>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</si>
  <si>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</si>
  <si>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</si>
  <si>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</si>
  <si>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</si>
  <si>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</si>
  <si>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</si>
  <si>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</si>
  <si>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</si>
  <si>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</si>
  <si>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</si>
  <si>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</si>
  <si>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</si>
  <si>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</si>
  <si>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</si>
  <si>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</si>
  <si>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</si>
  <si>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</si>
  <si>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</si>
  <si>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</si>
  <si>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</si>
  <si>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</si>
  <si>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</si>
  <si>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</si>
  <si>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</si>
  <si>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</si>
  <si>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</si>
  <si>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</si>
  <si>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</si>
  <si>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</si>
  <si>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</si>
  <si>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</si>
  <si>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</si>
  <si>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</si>
  <si>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</si>
  <si>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</si>
  <si>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</si>
  <si>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</si>
  <si>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</si>
  <si>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</si>
  <si>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</si>
  <si>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</si>
  <si>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</si>
  <si>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</si>
  <si>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</si>
  <si>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</si>
  <si>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</si>
  <si>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</si>
  <si>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</si>
  <si>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</si>
  <si>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</si>
  <si>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</si>
  <si>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</si>
  <si>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</si>
  <si>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</si>
  <si>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</si>
  <si>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</si>
  <si>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</si>
  <si>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</si>
  <si>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</si>
  <si>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</si>
  <si>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</si>
  <si>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</si>
  <si>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</si>
  <si>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</si>
  <si>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</si>
  <si>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</si>
  <si>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</si>
  <si>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</si>
  <si>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</si>
  <si>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</si>
  <si>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</si>
  <si>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</si>
  <si>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</si>
  <si>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</si>
  <si>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</si>
  <si>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</si>
  <si>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</si>
  <si>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</si>
  <si>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</si>
  <si>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</si>
  <si>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</si>
  <si>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</si>
  <si>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</si>
  <si>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</si>
  <si>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</si>
  <si>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</si>
  <si>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</si>
  <si>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</si>
  <si>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</si>
  <si>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</si>
  <si>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</si>
  <si>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</si>
  <si>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</si>
  <si>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</si>
  <si>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</si>
  <si>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</si>
  <si>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</si>
  <si>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</si>
  <si>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</si>
  <si>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</si>
  <si>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</si>
  <si>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</si>
  <si>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</si>
  <si>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</si>
  <si>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</si>
  <si>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</si>
  <si>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</si>
  <si>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</si>
  <si>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</si>
  <si>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</si>
  <si>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</si>
  <si>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</si>
  <si>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</si>
  <si>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</si>
  <si>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</si>
  <si>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</si>
  <si>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</si>
  <si>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</si>
  <si>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</si>
  <si>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</si>
  <si>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</si>
  <si>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</si>
  <si>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</si>
  <si>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</si>
  <si>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</si>
  <si>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</si>
  <si>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</si>
  <si>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</si>
  <si>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</si>
  <si>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</si>
  <si>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</si>
  <si>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</si>
  <si>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</si>
  <si>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</si>
  <si>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</si>
  <si>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</si>
  <si>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</si>
  <si>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</si>
  <si>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</si>
  <si>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</si>
  <si>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</si>
  <si>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</si>
  <si>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</si>
  <si>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</si>
  <si>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</si>
  <si>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</si>
  <si>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</si>
  <si>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</si>
  <si>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</si>
  <si>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</si>
  <si>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</si>
  <si>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</si>
  <si>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</si>
  <si>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</si>
  <si>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</si>
  <si>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</si>
  <si>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</si>
  <si>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</si>
  <si>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</si>
  <si>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</si>
  <si>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</si>
  <si>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</si>
  <si>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</si>
  <si>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</si>
  <si>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</si>
  <si>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</si>
  <si>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</si>
  <si>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</si>
  <si>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</si>
  <si>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</si>
  <si>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</si>
  <si>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</si>
  <si>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</si>
  <si>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</si>
  <si>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</si>
  <si>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</si>
  <si>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</si>
  <si>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</si>
  <si>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</si>
  <si>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</si>
  <si>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</si>
  <si>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</si>
  <si>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</si>
  <si>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</si>
  <si>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</si>
  <si>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</si>
  <si>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</si>
  <si>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</si>
  <si>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</si>
  <si>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</si>
  <si>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</si>
  <si>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</si>
  <si>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</si>
  <si>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</si>
  <si>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</si>
  <si>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</si>
  <si>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</si>
  <si>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</si>
  <si>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</si>
  <si>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</si>
  <si>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</si>
  <si>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</si>
  <si>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</si>
  <si>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</si>
  <si>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</si>
  <si>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</si>
  <si>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</si>
  <si>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</si>
  <si>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</si>
  <si>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</si>
  <si>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</si>
  <si>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</si>
  <si>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</si>
  <si>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</si>
  <si>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</si>
  <si>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</si>
  <si>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</si>
  <si>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</si>
  <si>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</si>
  <si>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</si>
  <si>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</si>
  <si>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</si>
  <si>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</si>
  <si>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</si>
  <si>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</si>
  <si>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</si>
  <si>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</si>
  <si>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</si>
  <si>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</si>
  <si>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</si>
  <si>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</si>
  <si>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</si>
  <si>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</si>
  <si>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</si>
  <si>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</si>
  <si>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</si>
  <si>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</si>
  <si>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</si>
  <si>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</si>
  <si>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</si>
  <si>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</si>
  <si>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</si>
  <si>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</si>
  <si>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</si>
  <si>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</si>
  <si>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</si>
  <si>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</si>
  <si>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</si>
  <si>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</si>
  <si>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</si>
  <si>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</si>
  <si>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</si>
  <si>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</si>
  <si>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</si>
  <si>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</si>
  <si>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</si>
  <si>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</si>
  <si>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</si>
  <si>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</si>
  <si>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</si>
  <si>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</si>
  <si>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</si>
  <si>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</si>
  <si>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</si>
  <si>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</si>
  <si>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</si>
  <si>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</si>
  <si>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</si>
  <si>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</si>
  <si>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</si>
  <si>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</si>
  <si>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</si>
  <si>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</si>
  <si>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</si>
  <si>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</si>
  <si>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</si>
  <si>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</si>
  <si>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</si>
  <si>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</si>
  <si>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</si>
  <si>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</si>
  <si>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</si>
  <si>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</si>
  <si>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</si>
  <si>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</si>
  <si>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</si>
  <si>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</si>
  <si>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</si>
  <si>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</si>
  <si>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</si>
  <si>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</si>
  <si>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</si>
  <si>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</si>
  <si>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</si>
  <si>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</si>
  <si>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</si>
  <si>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</si>
  <si>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</si>
  <si>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</si>
  <si>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</si>
  <si>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</si>
  <si>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</si>
  <si>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</si>
  <si>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</si>
  <si>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</si>
  <si>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</si>
  <si>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</si>
  <si>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</si>
  <si>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</si>
  <si>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</si>
  <si>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</si>
  <si>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</si>
  <si>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</si>
  <si>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</si>
  <si>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</si>
  <si>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</si>
  <si>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</si>
  <si>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</si>
  <si>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</si>
  <si>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</si>
  <si>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</si>
  <si>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</si>
  <si>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</si>
  <si>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</si>
  <si>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</si>
  <si>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</si>
  <si>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</si>
  <si>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</si>
  <si>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</si>
  <si>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</si>
  <si>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</si>
  <si>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</si>
  <si>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</si>
  <si>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</si>
  <si>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</si>
  <si>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</si>
  <si>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</si>
  <si>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</si>
  <si>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</si>
  <si>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</si>
  <si>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</si>
  <si>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</si>
  <si>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</si>
  <si>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</si>
  <si>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</si>
  <si>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</si>
  <si>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</si>
  <si>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</si>
  <si>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</si>
  <si>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</si>
  <si>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</si>
  <si>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</si>
  <si>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</si>
  <si>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</si>
  <si>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</si>
  <si>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</si>
  <si>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</si>
  <si>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</si>
  <si>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</si>
  <si>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</si>
  <si>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</si>
  <si>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</si>
  <si>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</si>
  <si>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</si>
  <si>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</si>
  <si>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</si>
  <si>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</si>
  <si>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</si>
  <si>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</si>
  <si>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</si>
  <si>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</si>
  <si>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</si>
  <si>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</si>
  <si>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</si>
  <si>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</si>
  <si>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</si>
  <si>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</si>
  <si>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</si>
  <si>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</si>
  <si>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</si>
  <si>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</si>
  <si>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</si>
  <si>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</si>
  <si>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</si>
  <si>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</si>
  <si>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</si>
  <si>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</si>
  <si>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</si>
  <si>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</si>
  <si>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</si>
  <si>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</si>
  <si>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</si>
  <si>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</si>
  <si>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</si>
  <si>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</si>
  <si>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</si>
  <si>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</si>
  <si>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</si>
  <si>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</si>
  <si>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</si>
  <si>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</si>
  <si>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</si>
  <si>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</si>
  <si>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</si>
  <si>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</si>
  <si>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</si>
  <si>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</si>
  <si>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</si>
  <si>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</si>
  <si>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</si>
  <si>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</si>
  <si>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</si>
  <si>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</si>
  <si>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</si>
  <si>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</si>
  <si>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</si>
  <si>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</si>
  <si>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</si>
  <si>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</si>
  <si>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</si>
  <si>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</si>
  <si>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</si>
  <si>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</si>
  <si>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</si>
  <si>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</si>
  <si>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</si>
  <si>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</si>
  <si>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</si>
  <si>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</si>
  <si>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</si>
  <si>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</si>
  <si>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</si>
  <si>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</si>
  <si>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</si>
  <si>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</si>
  <si>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</si>
  <si>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</si>
  <si>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</si>
  <si>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</si>
  <si>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</si>
  <si>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</si>
  <si>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</si>
  <si>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</si>
  <si>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</si>
  <si>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</si>
  <si>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</si>
  <si>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</si>
  <si>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</si>
  <si>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</si>
  <si>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</si>
  <si>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</si>
  <si>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</si>
  <si>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</si>
  <si>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</si>
  <si>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</si>
  <si>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</si>
  <si>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</si>
  <si>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</si>
  <si>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</si>
  <si>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</si>
  <si>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</si>
  <si>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</si>
  <si>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</si>
  <si>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</si>
  <si>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</si>
  <si>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</si>
  <si>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</si>
  <si>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</si>
  <si>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</si>
  <si>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</si>
  <si>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</si>
  <si>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</si>
  <si>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</si>
  <si>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</si>
  <si>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</si>
  <si>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</si>
  <si>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</si>
  <si>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</si>
  <si>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</si>
  <si>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</si>
  <si>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</si>
  <si>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</si>
  <si>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</si>
  <si>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</si>
  <si>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</si>
  <si>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</si>
  <si>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</si>
  <si>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</si>
  <si>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</si>
  <si>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</si>
  <si>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</si>
  <si>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</si>
  <si>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</si>
  <si>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</si>
  <si>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</si>
  <si>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</si>
  <si>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</si>
  <si>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</si>
  <si>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</si>
  <si>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</si>
  <si>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</si>
  <si>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</si>
  <si>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</si>
  <si>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</si>
  <si>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</si>
  <si>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</si>
  <si>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</si>
  <si>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</si>
  <si>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</si>
  <si>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</si>
  <si>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</si>
  <si>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</si>
  <si>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</si>
  <si>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</si>
  <si>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</si>
  <si>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</si>
  <si>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</si>
  <si>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</si>
  <si>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</si>
  <si>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</si>
  <si>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</si>
  <si>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</si>
  <si>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</si>
  <si>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</si>
  <si>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</si>
  <si>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</si>
  <si>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</si>
  <si>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</si>
  <si>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</si>
  <si>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</si>
  <si>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</si>
  <si>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</si>
  <si>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</si>
  <si>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</si>
  <si>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</si>
  <si>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</si>
  <si>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</si>
  <si>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</si>
  <si>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</si>
  <si>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</si>
  <si>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</si>
  <si>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</si>
  <si>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</si>
  <si>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</si>
  <si>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</si>
  <si>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</si>
  <si>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</si>
  <si>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</si>
  <si>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</si>
  <si>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</si>
  <si>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</si>
  <si>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</si>
  <si>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</si>
  <si>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</si>
  <si>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</si>
  <si>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</si>
  <si>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</si>
  <si>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</si>
  <si>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</si>
  <si>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</si>
  <si>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</si>
  <si>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</si>
  <si>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</si>
  <si>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</si>
  <si>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</si>
  <si>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</si>
  <si>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</si>
  <si>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</si>
  <si>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</si>
  <si>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</si>
  <si>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</si>
  <si>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</si>
  <si>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</si>
  <si>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</si>
  <si>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</si>
  <si>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</si>
  <si>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</si>
  <si>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</si>
  <si>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</si>
  <si>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</si>
  <si>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</si>
  <si>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</si>
  <si>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</si>
  <si>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</si>
  <si>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</si>
  <si>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</si>
  <si>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</si>
  <si>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</si>
  <si>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</si>
  <si>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</si>
  <si>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</si>
  <si>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</si>
  <si>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</si>
  <si>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</si>
  <si>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</si>
  <si>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</si>
  <si>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</si>
  <si>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</si>
  <si>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</si>
  <si>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</si>
  <si>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</si>
  <si>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</si>
  <si>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</si>
  <si>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</si>
  <si>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</si>
  <si>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</si>
  <si>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</si>
  <si>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</si>
  <si>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</si>
  <si>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</si>
  <si>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</si>
  <si>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</si>
  <si>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</si>
  <si>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</si>
  <si>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</si>
  <si>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</si>
  <si>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</si>
  <si>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</si>
  <si>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</si>
  <si>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</si>
  <si>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</si>
  <si>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</si>
  <si>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</si>
  <si>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</si>
  <si>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</si>
  <si>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</si>
  <si>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</si>
  <si>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</si>
  <si>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</si>
  <si>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</si>
  <si>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</si>
  <si>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</si>
  <si>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</si>
  <si>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</si>
  <si>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</si>
  <si>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</si>
  <si>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</si>
  <si>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</si>
  <si>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</si>
  <si>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</si>
  <si>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</si>
  <si>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</si>
  <si>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</si>
  <si>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</si>
  <si>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</si>
  <si>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</si>
  <si>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</si>
  <si>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</si>
  <si>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</si>
  <si>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</si>
  <si>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</si>
  <si>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</si>
  <si>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</si>
  <si>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</si>
  <si>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</si>
  <si>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</si>
  <si>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</si>
  <si>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</si>
  <si>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</si>
  <si>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</si>
  <si>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</si>
  <si>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</si>
  <si>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</si>
  <si>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</si>
  <si>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</si>
  <si>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</si>
  <si>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</si>
  <si>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</si>
  <si>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</si>
  <si>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</si>
  <si>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</si>
  <si>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</si>
  <si>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</si>
  <si>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</si>
  <si>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</si>
  <si>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</si>
  <si>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</si>
  <si>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</si>
  <si>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</si>
  <si>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</si>
  <si>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</si>
  <si>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</si>
  <si>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</si>
  <si>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</si>
  <si>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</si>
  <si>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</si>
  <si>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</si>
  <si>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</si>
  <si>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</si>
  <si>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</si>
  <si>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</si>
  <si>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</si>
  <si>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</si>
  <si>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</si>
  <si>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</si>
  <si>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</si>
  <si>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</si>
  <si>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</si>
  <si>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</si>
  <si>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</si>
  <si>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</si>
  <si>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</si>
  <si>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</si>
  <si>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</si>
  <si>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</si>
  <si>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</si>
  <si>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</si>
  <si>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</si>
  <si>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</si>
  <si>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</si>
  <si>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</si>
  <si>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</si>
  <si>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</si>
  <si>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</si>
  <si>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</si>
  <si>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</si>
  <si>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</si>
  <si>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</si>
  <si>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</si>
  <si>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</si>
  <si>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</si>
  <si>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</si>
  <si>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</si>
  <si>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</si>
  <si>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</si>
  <si>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</si>
  <si>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</si>
  <si>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</si>
  <si>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</si>
  <si>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</si>
  <si>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</si>
  <si>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</si>
  <si>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</si>
  <si>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</si>
  <si>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</si>
  <si>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</si>
  <si>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</si>
  <si>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</si>
  <si>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</si>
  <si>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</si>
  <si>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</si>
  <si>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</si>
  <si>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</si>
  <si>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</si>
  <si>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</si>
  <si>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</si>
  <si>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</si>
  <si>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</si>
  <si>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</si>
  <si>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</si>
  <si>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</si>
  <si>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</si>
  <si>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</si>
  <si>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</si>
  <si>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</si>
  <si>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</si>
  <si>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</si>
  <si>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</si>
  <si>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</si>
  <si>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</si>
  <si>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</si>
  <si>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</si>
  <si>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</si>
  <si>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</si>
  <si>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</si>
  <si>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</si>
  <si>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</si>
  <si>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</si>
  <si>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</si>
  <si>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</si>
  <si>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</si>
  <si>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</si>
  <si>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</si>
  <si>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</si>
  <si>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</si>
  <si>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</si>
  <si>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</si>
  <si>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</si>
  <si>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</si>
  <si>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</si>
  <si>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</si>
  <si>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</si>
  <si>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</si>
  <si>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</si>
  <si>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</si>
  <si>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</si>
  <si>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</si>
  <si>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</si>
  <si>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</si>
  <si>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</si>
  <si>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</si>
  <si>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</si>
  <si>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</si>
  <si>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</si>
  <si>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</si>
  <si>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</si>
  <si>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</si>
  <si>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</si>
  <si>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</si>
  <si>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</si>
  <si>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</si>
  <si>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</si>
  <si>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</si>
  <si>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</si>
  <si>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</si>
  <si>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</si>
  <si>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</si>
  <si>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</si>
  <si>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</si>
  <si>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</si>
  <si>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</si>
  <si>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</si>
  <si>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</si>
  <si>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</si>
  <si>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</si>
  <si>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</si>
  <si>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</si>
  <si>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</si>
  <si>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</si>
  <si>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</si>
  <si>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</si>
  <si>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</si>
  <si>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</si>
  <si>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</si>
  <si>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</si>
  <si>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</si>
  <si>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</si>
  <si>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</si>
  <si>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</si>
  <si>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</si>
  <si>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</si>
  <si>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</si>
  <si>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</si>
  <si>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</si>
  <si>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</si>
  <si>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</si>
  <si>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</si>
  <si>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</si>
  <si>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</si>
  <si>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</si>
  <si>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</si>
  <si>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</si>
  <si>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</si>
  <si>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</si>
  <si>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</si>
  <si>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</si>
  <si>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</si>
  <si>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</si>
  <si>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</si>
  <si>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</si>
  <si>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</si>
  <si>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</si>
  <si>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</si>
  <si>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</si>
  <si>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</si>
  <si>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</si>
  <si>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</si>
  <si>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</si>
  <si>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</si>
  <si>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</si>
  <si>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</si>
  <si>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</si>
  <si>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</si>
  <si>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</si>
  <si>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</si>
  <si>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</si>
  <si>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</si>
  <si>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</si>
  <si>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</si>
  <si>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</si>
  <si>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</si>
  <si>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</si>
  <si>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</si>
  <si>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</si>
  <si>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</si>
  <si>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</si>
  <si>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</si>
  <si>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</si>
  <si>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</si>
  <si>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</si>
  <si>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</si>
  <si>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</si>
  <si>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</si>
  <si>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</si>
  <si>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</si>
  <si>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</si>
  <si>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</si>
  <si>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</si>
  <si>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</si>
  <si>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</si>
  <si>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</si>
  <si>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</si>
  <si>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</si>
  <si>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</si>
  <si>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</si>
  <si>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</si>
  <si>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</si>
  <si>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</si>
  <si>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</si>
  <si>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</si>
  <si>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</si>
  <si>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</si>
  <si>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</si>
  <si>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</si>
  <si>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</si>
  <si>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</si>
  <si>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</si>
  <si>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</si>
  <si>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</si>
  <si>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</si>
  <si>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</si>
  <si>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</si>
  <si>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</si>
  <si>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</si>
  <si>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</si>
  <si>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</si>
  <si>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</si>
  <si>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</si>
  <si>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</si>
  <si>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</si>
  <si>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</si>
  <si>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</si>
  <si>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</si>
  <si>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</si>
  <si>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</si>
  <si>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</si>
  <si>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</si>
  <si>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</si>
  <si>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</si>
  <si>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</si>
  <si>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</si>
  <si>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</si>
  <si>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</si>
  <si>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</si>
  <si>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</si>
  <si>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</si>
  <si>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</si>
  <si>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</si>
  <si>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</si>
  <si>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</si>
  <si>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</si>
  <si>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</si>
  <si>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</si>
  <si>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</si>
  <si>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</si>
  <si>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</si>
  <si>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</si>
  <si>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</si>
  <si>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</si>
  <si>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</si>
  <si>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</si>
  <si>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</si>
  <si>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</si>
  <si>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</si>
  <si>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</si>
  <si>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</si>
  <si>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</si>
  <si>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</si>
  <si>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</si>
  <si>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</si>
  <si>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</si>
  <si>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</si>
  <si>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</si>
  <si>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</si>
  <si>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</si>
  <si>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</si>
  <si>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</si>
  <si>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</si>
  <si>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</si>
  <si>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</si>
  <si>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</si>
  <si>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</si>
  <si>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</si>
  <si>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</si>
  <si>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</si>
  <si>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</si>
  <si>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</si>
  <si>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</si>
  <si>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</si>
  <si>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</si>
  <si>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</si>
  <si>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</si>
  <si>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</si>
  <si>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</si>
  <si>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</si>
  <si>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</si>
  <si>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</si>
  <si>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</si>
  <si>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</si>
  <si>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</si>
  <si>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</si>
  <si>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</si>
  <si>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</si>
  <si>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</si>
  <si>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</si>
  <si>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</si>
  <si>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</si>
  <si>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</si>
  <si>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</si>
  <si>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</si>
  <si>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</si>
  <si>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</si>
  <si>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</si>
  <si>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</si>
  <si>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</si>
  <si>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</si>
  <si>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</si>
  <si>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</si>
  <si>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</si>
  <si>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</si>
  <si>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</si>
  <si>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</si>
  <si>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</si>
  <si>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</si>
  <si>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</si>
  <si>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</si>
  <si>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</si>
  <si>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</si>
  <si>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</si>
  <si>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</si>
  <si>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</si>
  <si>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</si>
  <si>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</si>
  <si>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</si>
  <si>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</si>
  <si>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</si>
  <si>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</si>
  <si>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</si>
  <si>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</si>
  <si>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</si>
  <si>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</si>
  <si>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</si>
  <si>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</si>
  <si>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</si>
  <si>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</si>
  <si>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</si>
  <si>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</si>
  <si>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</si>
  <si>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</si>
  <si>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</si>
  <si>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</si>
  <si>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</si>
  <si>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</si>
  <si>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</si>
  <si>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</si>
  <si>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</si>
  <si>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</si>
  <si>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</si>
  <si>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</si>
  <si>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</si>
  <si>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</si>
  <si>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</si>
  <si>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</si>
  <si>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</si>
  <si>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</si>
  <si>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</si>
  <si>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</si>
  <si>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</si>
  <si>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</si>
  <si>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</si>
  <si>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</si>
  <si>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</si>
  <si>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</si>
  <si>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</si>
  <si>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</si>
  <si>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</si>
  <si>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</si>
  <si>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</si>
  <si>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</si>
  <si>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</si>
  <si>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</si>
  <si>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</si>
  <si>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</si>
  <si>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</si>
  <si>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</si>
  <si>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</si>
  <si>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</si>
  <si>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</si>
  <si>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</si>
  <si>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</si>
  <si>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</si>
  <si>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</si>
  <si>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</si>
  <si>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</si>
  <si>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</si>
  <si>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</si>
  <si>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</si>
  <si>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</si>
  <si>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</si>
  <si>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</si>
  <si>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</si>
  <si>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</si>
  <si>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</si>
  <si>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</si>
  <si>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</si>
  <si>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</si>
  <si>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</si>
  <si>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</si>
  <si>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</si>
  <si>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</si>
  <si>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</si>
  <si>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</si>
  <si>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</si>
  <si>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</si>
  <si>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</si>
  <si>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</si>
  <si>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</si>
  <si>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</si>
  <si>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</si>
  <si>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</si>
  <si>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</si>
  <si>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</si>
  <si>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</si>
  <si>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</si>
  <si>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</si>
  <si>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</si>
  <si>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</si>
  <si>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</si>
  <si>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</si>
  <si>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</si>
  <si>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</si>
  <si>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</si>
  <si>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</si>
  <si>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</si>
  <si>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</si>
  <si>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</si>
  <si>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</si>
  <si>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</si>
  <si>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</si>
  <si>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</si>
  <si>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</si>
  <si>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</si>
  <si>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</si>
  <si>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</si>
  <si>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</si>
  <si>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</si>
  <si>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</si>
  <si>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</si>
  <si>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</si>
  <si>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</si>
  <si>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</si>
  <si>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</si>
  <si>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</si>
  <si>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</si>
  <si>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</si>
  <si>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</si>
  <si>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</si>
  <si>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</si>
  <si>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</si>
  <si>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</si>
  <si>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</si>
  <si>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</si>
  <si>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</si>
  <si>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</si>
  <si>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</si>
  <si>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</si>
  <si>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</si>
  <si>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</si>
  <si>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</si>
  <si>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</si>
  <si>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</si>
  <si>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</si>
  <si>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</si>
  <si>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</si>
  <si>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</si>
  <si>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</si>
  <si>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</si>
  <si>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</si>
  <si>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</si>
  <si>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</si>
  <si>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</si>
  <si>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</si>
  <si>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</si>
  <si>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</si>
  <si>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</si>
  <si>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</si>
  <si>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</si>
  <si>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</si>
  <si>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</si>
  <si>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</si>
  <si>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</si>
  <si>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</si>
  <si>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</si>
  <si>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</si>
  <si>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</si>
  <si>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</si>
  <si>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</si>
  <si>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</si>
  <si>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</si>
  <si>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</si>
  <si>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</si>
  <si>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</si>
  <si>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</si>
  <si>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</si>
  <si>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</si>
  <si>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</si>
  <si>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</si>
  <si>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</si>
  <si>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</si>
  <si>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</si>
  <si>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</si>
  <si>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</si>
  <si>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</si>
  <si>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</si>
  <si>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</si>
  <si>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</si>
  <si>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</si>
  <si>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</si>
  <si>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</si>
  <si>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</si>
  <si>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</si>
  <si>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</si>
  <si>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</si>
  <si>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</si>
  <si>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</si>
  <si>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</si>
  <si>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</si>
  <si>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</si>
  <si>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</si>
  <si>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</si>
  <si>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</si>
  <si>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</si>
  <si>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</si>
  <si>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</si>
  <si>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</si>
  <si>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</si>
  <si>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</si>
  <si>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</si>
  <si>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</si>
  <si>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</si>
  <si>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</si>
  <si>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</si>
  <si>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</si>
  <si>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</si>
  <si>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</si>
  <si>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</si>
  <si>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</si>
  <si>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</si>
  <si>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</si>
  <si>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</si>
  <si>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</si>
  <si>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</si>
  <si>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</si>
  <si>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</si>
  <si>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</si>
  <si>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</si>
  <si>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</si>
  <si>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</si>
  <si>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</si>
  <si>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</si>
  <si>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</si>
  <si>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</si>
  <si>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</si>
  <si>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</si>
  <si>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</si>
  <si>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</si>
  <si>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</si>
  <si>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</si>
  <si>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</si>
  <si>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</si>
  <si>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</si>
  <si>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</si>
  <si>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</si>
  <si>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</si>
  <si>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</si>
  <si>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</si>
  <si>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</si>
  <si>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</si>
  <si>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</si>
  <si>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</si>
  <si>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</si>
  <si>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</si>
  <si>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</si>
  <si>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</si>
  <si>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</si>
  <si>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</si>
  <si>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</si>
  <si>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</si>
  <si>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</si>
  <si>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</si>
  <si>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</si>
  <si>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</si>
  <si>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</si>
  <si>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</si>
  <si>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</si>
  <si>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</si>
  <si>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</si>
  <si>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</si>
  <si>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</si>
  <si>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</si>
  <si>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</si>
  <si>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</si>
  <si>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</si>
  <si>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</si>
  <si>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</si>
  <si>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</si>
  <si>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</si>
  <si>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</si>
  <si>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</si>
  <si>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</si>
  <si>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</si>
  <si>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</si>
  <si>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</si>
  <si>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</si>
  <si>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</si>
  <si>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</si>
  <si>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</si>
  <si>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</si>
  <si>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</si>
  <si>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</si>
  <si>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</si>
  <si>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</si>
  <si>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</si>
  <si>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</si>
  <si>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</si>
  <si>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</si>
  <si>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</si>
  <si>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</si>
  <si>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</si>
  <si>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</si>
  <si>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</si>
  <si>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</si>
  <si>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</si>
  <si>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</si>
  <si>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</si>
  <si>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</si>
  <si>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</si>
  <si>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</si>
  <si>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</si>
  <si>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</si>
  <si>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</si>
  <si>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</si>
  <si>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</si>
  <si>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</si>
  <si>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</si>
  <si>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</si>
  <si>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</si>
  <si>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</si>
  <si>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</si>
  <si>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</si>
  <si>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</si>
  <si>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</si>
  <si>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</si>
  <si>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</si>
  <si>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</si>
  <si>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</si>
  <si>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</si>
  <si>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</si>
  <si>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</si>
  <si>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</si>
  <si>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</si>
  <si>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</si>
  <si>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</si>
  <si>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</si>
  <si>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</si>
  <si>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</si>
  <si>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</si>
  <si>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</si>
  <si>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</si>
  <si>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</si>
  <si>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</si>
  <si>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</si>
  <si>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</si>
  <si>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</si>
  <si>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</si>
  <si>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</si>
  <si>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</si>
  <si>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</si>
  <si>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</si>
  <si>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</si>
  <si>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</si>
  <si>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</si>
  <si>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</si>
  <si>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</si>
  <si>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</si>
  <si>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</si>
  <si>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</si>
  <si>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</si>
  <si>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</si>
  <si>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</si>
  <si>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</si>
  <si>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</si>
  <si>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</si>
  <si>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</si>
  <si>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</si>
  <si>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</si>
  <si>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</si>
  <si>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</si>
  <si>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</si>
  <si>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</si>
  <si>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</si>
  <si>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</si>
  <si>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</si>
  <si>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</si>
  <si>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</si>
  <si>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</si>
  <si>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</si>
  <si>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</si>
  <si>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</si>
  <si>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</si>
  <si>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</si>
  <si>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</si>
  <si>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</si>
  <si>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</si>
  <si>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</si>
  <si>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</si>
  <si>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</si>
  <si>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</si>
  <si>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</si>
  <si>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</si>
  <si>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</si>
  <si>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</si>
  <si>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</si>
  <si>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</si>
  <si>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</si>
  <si>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</si>
  <si>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</si>
  <si>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</si>
  <si>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</si>
  <si>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</si>
  <si>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</si>
  <si>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</si>
  <si>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</si>
  <si>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</si>
  <si>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</si>
  <si>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</si>
  <si>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</si>
  <si>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</si>
  <si>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</si>
  <si>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</si>
  <si>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</si>
  <si>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</si>
  <si>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</si>
  <si>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</si>
  <si>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</si>
  <si>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</si>
  <si>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</si>
  <si>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</si>
  <si>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</si>
  <si>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</si>
  <si>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</si>
  <si>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</si>
  <si>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</si>
  <si>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</si>
  <si>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</si>
  <si>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</si>
  <si>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</si>
  <si>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</si>
  <si>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</si>
  <si>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</si>
  <si>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</si>
  <si>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</si>
  <si>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</si>
  <si>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</si>
  <si>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</si>
  <si>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</si>
  <si>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</si>
  <si>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</si>
  <si>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</si>
  <si>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</si>
  <si>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</si>
  <si>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</si>
  <si>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</si>
  <si>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</si>
  <si>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</si>
  <si>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</si>
  <si>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</si>
  <si>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</si>
  <si>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</si>
  <si>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</si>
  <si>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</si>
  <si>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</si>
  <si>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</si>
  <si>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</si>
  <si>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</si>
  <si>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</si>
  <si>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</si>
  <si>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</si>
  <si>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</si>
  <si>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</si>
  <si>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</si>
  <si>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</si>
  <si>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</si>
  <si>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</si>
  <si>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</si>
  <si>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</si>
  <si>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</si>
  <si>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</si>
  <si>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</si>
  <si>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</si>
  <si>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</si>
  <si>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</si>
  <si>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</si>
  <si>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</si>
  <si>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</si>
  <si>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</si>
  <si>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</si>
  <si>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</si>
  <si>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</si>
  <si>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</si>
  <si>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</si>
  <si>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</si>
  <si>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</si>
  <si>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</si>
  <si>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</si>
  <si>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</si>
  <si>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</si>
  <si>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</si>
  <si>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</si>
  <si>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</si>
  <si>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</si>
  <si>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</si>
  <si>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</si>
  <si>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</si>
  <si>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</si>
  <si>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</si>
  <si>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</si>
  <si>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</si>
  <si>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</si>
  <si>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</si>
  <si>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</si>
  <si>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</si>
  <si>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</si>
  <si>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</si>
  <si>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</si>
  <si>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</si>
  <si>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</si>
  <si>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</si>
  <si>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</si>
  <si>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</si>
  <si>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</si>
  <si>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</si>
  <si>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</si>
  <si>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</si>
  <si>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</si>
  <si>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</si>
  <si>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</si>
  <si>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</si>
  <si>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</si>
  <si>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</si>
  <si>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</si>
  <si>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</si>
  <si>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</si>
  <si>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</si>
  <si>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</si>
  <si>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</si>
  <si>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</si>
  <si>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</si>
  <si>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</si>
  <si>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</si>
  <si>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</si>
  <si>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</si>
  <si>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</si>
  <si>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</si>
  <si>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</si>
  <si>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</si>
  <si>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</si>
  <si>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</si>
  <si>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</si>
  <si>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</si>
  <si>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</si>
  <si>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</si>
  <si>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</si>
  <si>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</si>
  <si>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</si>
  <si>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</si>
  <si>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</si>
  <si>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</si>
  <si>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</si>
  <si>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</si>
  <si>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</si>
  <si>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</si>
  <si>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</si>
  <si>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</si>
  <si>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</si>
  <si>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</si>
  <si>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</si>
  <si>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</si>
  <si>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</si>
  <si>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</si>
  <si>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</si>
  <si>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</si>
  <si>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</si>
  <si>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</si>
  <si>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</si>
  <si>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</si>
  <si>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</si>
  <si>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</si>
  <si>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</si>
  <si>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</si>
  <si>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</si>
  <si>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</si>
  <si>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</si>
  <si>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</si>
  <si>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</si>
  <si>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</si>
  <si>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</si>
  <si>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</si>
  <si>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</si>
  <si>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</si>
  <si>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</si>
  <si>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</si>
  <si>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</si>
  <si>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</si>
  <si>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</si>
  <si>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</si>
  <si>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</si>
  <si>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</si>
  <si>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</si>
  <si>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</si>
  <si>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</si>
  <si>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</si>
  <si>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</si>
  <si>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</si>
  <si>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</si>
  <si>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</si>
  <si>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</si>
  <si>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</si>
  <si>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</si>
  <si>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</si>
  <si>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</si>
  <si>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</si>
  <si>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</si>
  <si>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</si>
  <si>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</si>
  <si>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</si>
  <si>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</si>
  <si>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</si>
  <si>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</si>
  <si>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</si>
  <si>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</si>
  <si>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</si>
  <si>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</si>
  <si>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</si>
  <si>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</si>
  <si>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</si>
  <si>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</si>
  <si>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</si>
  <si>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</si>
  <si>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</si>
  <si>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</si>
  <si>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</si>
  <si>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</si>
  <si>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</si>
  <si>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</si>
  <si>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</si>
  <si>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</si>
  <si>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</si>
  <si>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</si>
  <si>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</si>
  <si>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</si>
  <si>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</si>
  <si>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</si>
  <si>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</si>
  <si>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</si>
  <si>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</si>
  <si>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</si>
  <si>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</si>
  <si>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</si>
  <si>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</si>
  <si>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</si>
  <si>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</si>
  <si>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</si>
  <si>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</si>
  <si>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</si>
  <si>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</si>
  <si>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</si>
  <si>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</si>
  <si>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</si>
  <si>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</si>
  <si>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</si>
  <si>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</si>
  <si>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</si>
  <si>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</si>
  <si>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</si>
  <si>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</si>
  <si>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</si>
  <si>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</si>
  <si>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</si>
  <si>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</si>
  <si>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</si>
  <si>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</si>
  <si>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</si>
  <si>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</si>
  <si>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</si>
  <si>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</si>
  <si>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</si>
  <si>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</si>
  <si>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</si>
  <si>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</si>
  <si>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</si>
  <si>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</si>
  <si>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</si>
  <si>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</si>
  <si>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</si>
  <si>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</si>
  <si>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</si>
  <si>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</si>
  <si>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</si>
  <si>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</si>
  <si>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</si>
  <si>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</si>
  <si>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</si>
  <si>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</si>
  <si>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</si>
  <si>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</si>
  <si>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</si>
  <si>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</si>
  <si>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</si>
  <si>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</si>
  <si>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</si>
  <si>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</si>
  <si>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</si>
  <si>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</si>
  <si>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</si>
  <si>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</si>
  <si>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</si>
  <si>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</si>
  <si>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</si>
  <si>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</si>
  <si>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</si>
  <si>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</si>
  <si>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</si>
  <si>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</si>
  <si>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</si>
  <si>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</si>
  <si>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</si>
  <si>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</si>
  <si>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</si>
  <si>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</si>
  <si>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</si>
  <si>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</si>
  <si>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</si>
  <si>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</si>
  <si>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</si>
  <si>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</si>
  <si>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</si>
  <si>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</si>
  <si>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</si>
  <si>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</si>
  <si>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</si>
  <si>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</si>
  <si>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</si>
  <si>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</si>
  <si>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</si>
  <si>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</si>
  <si>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</si>
  <si>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</si>
  <si>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</si>
  <si>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</si>
  <si>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</si>
  <si>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</si>
  <si>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</si>
  <si>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</si>
  <si>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</si>
  <si>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</si>
  <si>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</si>
  <si>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</si>
  <si>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</si>
  <si>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</si>
  <si>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</si>
  <si>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</si>
  <si>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</si>
  <si>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</si>
  <si>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</si>
  <si>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</si>
  <si>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</si>
  <si>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</si>
  <si>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</si>
  <si>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</si>
  <si>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</si>
  <si>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</si>
  <si>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</si>
  <si>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</si>
  <si>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</si>
  <si>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</si>
  <si>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</si>
  <si>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</si>
  <si>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</si>
  <si>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</si>
  <si>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</si>
  <si>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</si>
  <si>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</si>
  <si>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</si>
  <si>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</si>
  <si>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</si>
  <si>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</si>
  <si>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</si>
  <si>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</si>
  <si>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</si>
  <si>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</si>
  <si>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</si>
  <si>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</si>
  <si>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</si>
  <si>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</si>
  <si>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</si>
  <si>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</si>
  <si>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</si>
  <si>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</si>
  <si>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</si>
  <si>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</si>
  <si>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</si>
  <si>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</si>
  <si>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</si>
  <si>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</si>
  <si>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</si>
  <si>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</si>
  <si>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</si>
  <si>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</si>
  <si>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</si>
  <si>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</si>
  <si>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</si>
  <si>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</si>
  <si>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</si>
  <si>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</si>
  <si>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</si>
  <si>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</si>
  <si>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</si>
  <si>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</si>
  <si>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</si>
  <si>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</si>
  <si>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</si>
  <si>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</si>
  <si>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</si>
  <si>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</si>
  <si>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</si>
  <si>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</si>
  <si>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</si>
  <si>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</si>
  <si>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</si>
  <si>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</si>
  <si>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</si>
  <si>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</si>
  <si>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</si>
  <si>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</si>
  <si>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</si>
  <si>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</si>
  <si>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</si>
  <si>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</si>
  <si>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</si>
  <si>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</si>
  <si>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</si>
  <si>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</si>
  <si>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</si>
  <si>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</si>
  <si>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</si>
  <si>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</si>
  <si>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</si>
  <si>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</si>
  <si>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</si>
  <si>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</si>
  <si>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</si>
  <si>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</si>
  <si>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</si>
  <si>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</si>
  <si>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</si>
  <si>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</si>
  <si>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</si>
  <si>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</si>
  <si>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</si>
  <si>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</si>
  <si>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</si>
  <si>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</si>
  <si>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</si>
  <si>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</si>
  <si>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</si>
  <si>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</si>
  <si>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</si>
  <si>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</si>
  <si>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</si>
  <si>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</si>
  <si>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</si>
  <si>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</si>
  <si>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</si>
  <si>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</si>
  <si>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</si>
  <si>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</si>
  <si>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</si>
  <si>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</si>
  <si>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</si>
  <si>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</si>
  <si>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</si>
  <si>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</si>
  <si>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</si>
  <si>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</si>
  <si>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</si>
  <si>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</si>
  <si>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</si>
  <si>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</si>
  <si>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</si>
  <si>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</si>
  <si>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</si>
  <si>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</si>
  <si>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</si>
  <si>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</si>
  <si>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</si>
  <si>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</si>
  <si>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</si>
  <si>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</si>
  <si>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</si>
  <si>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</si>
  <si>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</si>
  <si>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</si>
  <si>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</si>
  <si>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</si>
  <si>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</si>
  <si>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</si>
  <si>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</si>
  <si>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</si>
  <si>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</si>
  <si>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</si>
  <si>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</si>
  <si>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</si>
  <si>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</si>
  <si>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</si>
  <si>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</si>
  <si>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</si>
  <si>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</si>
  <si>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</si>
  <si>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</si>
  <si>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</si>
  <si>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</si>
  <si>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</si>
  <si>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</si>
  <si>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</si>
  <si>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</si>
  <si>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</si>
  <si>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</si>
  <si>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</si>
  <si>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</si>
  <si>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</si>
  <si>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</si>
  <si>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</si>
  <si>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</si>
  <si>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</si>
  <si>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</si>
  <si>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</si>
  <si>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</si>
  <si>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</si>
  <si>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</si>
  <si>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</si>
  <si>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</si>
  <si>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</si>
  <si>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</si>
  <si>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</si>
  <si>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</si>
  <si>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</si>
  <si>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</si>
  <si>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</si>
  <si>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</si>
  <si>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</si>
  <si>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</si>
  <si>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</si>
  <si>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</si>
  <si>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</si>
  <si>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</si>
  <si>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</si>
  <si>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</si>
  <si>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</si>
  <si>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</si>
  <si>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</si>
  <si>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</si>
  <si>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</si>
  <si>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</si>
  <si>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</si>
  <si>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</si>
  <si>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</si>
  <si>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</si>
  <si>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</si>
  <si>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</si>
  <si>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</si>
  <si>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</si>
  <si>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</si>
  <si>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</si>
  <si>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</si>
  <si>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</si>
  <si>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</si>
  <si>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</si>
  <si>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</si>
  <si>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</si>
  <si>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</si>
  <si>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</si>
  <si>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</si>
  <si>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</si>
  <si>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</si>
  <si>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</si>
  <si>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</si>
  <si>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</si>
  <si>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</si>
  <si>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</si>
  <si>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</si>
  <si>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</si>
  <si>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</si>
  <si>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</si>
  <si>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</si>
  <si>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</si>
  <si>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</si>
  <si>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</si>
  <si>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</si>
  <si>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</si>
  <si>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</si>
  <si>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</si>
  <si>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</si>
  <si>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</si>
  <si>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</si>
  <si>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</si>
  <si>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</si>
  <si>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</si>
  <si>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</si>
  <si>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</si>
  <si>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</si>
  <si>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</si>
  <si>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</si>
  <si>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</si>
  <si>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</si>
  <si>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</si>
  <si>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</si>
  <si>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</si>
  <si>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</si>
  <si>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</si>
  <si>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</si>
  <si>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</si>
  <si>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</si>
  <si>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</si>
  <si>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</si>
  <si>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</si>
  <si>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</si>
  <si>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</si>
  <si>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</si>
  <si>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</si>
  <si>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</si>
  <si>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</si>
  <si>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</si>
  <si>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</si>
  <si>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</si>
  <si>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</si>
  <si>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</si>
  <si>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</si>
  <si>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</si>
  <si>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</si>
  <si>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</si>
  <si>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</si>
  <si>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</si>
  <si>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</si>
  <si>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</si>
  <si>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</si>
  <si>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</si>
  <si>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</si>
  <si>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</si>
  <si>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</si>
  <si>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</si>
  <si>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</si>
  <si>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</si>
  <si>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</si>
  <si>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</si>
  <si>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</si>
  <si>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</si>
  <si>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</si>
  <si>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</si>
  <si>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</si>
  <si>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</si>
  <si>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</si>
  <si>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</si>
  <si>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</si>
  <si>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</si>
  <si>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</si>
  <si>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</si>
  <si>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</si>
  <si>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</si>
  <si>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</si>
  <si>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</si>
  <si>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</si>
  <si>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</si>
  <si>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</si>
  <si>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</si>
  <si>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</si>
  <si>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</si>
  <si>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</si>
  <si>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</si>
  <si>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</si>
  <si>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</si>
  <si>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</si>
  <si>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</si>
  <si>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</si>
  <si>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</si>
  <si>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</si>
  <si>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</si>
  <si>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</si>
  <si>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</si>
  <si>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</si>
  <si>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</si>
  <si>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</si>
  <si>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</si>
  <si>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</si>
  <si>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</si>
  <si>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</si>
  <si>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</si>
  <si>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</si>
  <si>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</si>
  <si>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</si>
  <si>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</si>
  <si>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</si>
  <si>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</si>
  <si>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</si>
  <si>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</si>
  <si>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</si>
  <si>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</si>
  <si>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</si>
  <si>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</si>
  <si>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</si>
  <si>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</si>
  <si>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</si>
  <si>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</si>
  <si>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</si>
  <si>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</si>
  <si>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</si>
  <si>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</si>
  <si>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</si>
  <si>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</si>
  <si>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</si>
  <si>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</si>
  <si>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</si>
  <si>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</si>
  <si>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</si>
  <si>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</si>
  <si>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</si>
  <si>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</si>
  <si>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</si>
  <si>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</si>
  <si>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</si>
  <si>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</si>
  <si>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</si>
  <si>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</si>
  <si>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</si>
  <si>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</si>
  <si>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</si>
  <si>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</si>
  <si>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</si>
  <si>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</si>
  <si>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</si>
  <si>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</si>
  <si>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</si>
  <si>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</si>
  <si>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</si>
  <si>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</si>
  <si>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</si>
  <si>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</si>
  <si>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</si>
  <si>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</si>
  <si>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</si>
  <si>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</si>
  <si>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</si>
  <si>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</si>
  <si>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</si>
  <si>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</si>
  <si>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</si>
  <si>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</si>
  <si>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</si>
  <si>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</si>
  <si>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</si>
  <si>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</si>
  <si>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</si>
  <si>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</si>
  <si>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</si>
  <si>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</si>
  <si>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</si>
  <si>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</si>
  <si>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</si>
  <si>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</si>
  <si>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</si>
  <si>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</si>
  <si>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</si>
  <si>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</si>
  <si>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</si>
  <si>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</si>
  <si>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</si>
  <si>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</si>
  <si>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</si>
  <si>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</si>
  <si>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</si>
  <si>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</si>
  <si>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</si>
  <si>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</si>
  <si>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</si>
  <si>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</si>
  <si>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</si>
  <si>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</si>
  <si>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</si>
  <si>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</si>
  <si>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</si>
  <si>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</si>
  <si>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</si>
  <si>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</si>
  <si>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</si>
  <si>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</si>
  <si>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</si>
  <si>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</si>
  <si>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</si>
  <si>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</si>
  <si>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</si>
  <si>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</si>
  <si>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</si>
  <si>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</si>
  <si>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</si>
  <si>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</si>
  <si>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</si>
  <si>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</si>
  <si>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</si>
  <si>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</si>
  <si>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</si>
  <si>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</si>
  <si>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</si>
  <si>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</si>
  <si>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</si>
  <si>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</si>
  <si>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</si>
  <si>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</si>
  <si>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</si>
  <si>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</si>
  <si>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</si>
  <si>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</si>
  <si>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</si>
  <si>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</si>
  <si>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</si>
  <si>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</si>
  <si>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</si>
  <si>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</si>
  <si>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</si>
  <si>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</si>
  <si>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</si>
  <si>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</si>
  <si>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</si>
  <si>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</si>
  <si>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</si>
  <si>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</si>
  <si>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</si>
  <si>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</si>
  <si>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</si>
  <si>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</si>
  <si>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</si>
  <si>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</si>
  <si>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</si>
  <si>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</si>
  <si>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</si>
  <si>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</si>
  <si>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</si>
  <si>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</si>
  <si>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</si>
  <si>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</si>
  <si>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</si>
  <si>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</si>
  <si>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</si>
  <si>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</si>
  <si>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</si>
  <si>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</si>
  <si>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</si>
  <si>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</si>
  <si>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</si>
  <si>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</si>
  <si>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</si>
  <si>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</si>
  <si>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</si>
  <si>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</si>
  <si>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</si>
  <si>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</si>
  <si>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</si>
  <si>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</si>
  <si>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</si>
  <si>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</si>
  <si>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</si>
  <si>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</si>
  <si>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</si>
  <si>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</si>
  <si>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</si>
  <si>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</si>
  <si>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</si>
  <si>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</si>
  <si>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</si>
  <si>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</si>
  <si>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</si>
  <si>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</si>
  <si>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</si>
  <si>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</si>
  <si>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</si>
  <si>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</si>
  <si>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</si>
  <si>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</si>
  <si>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</si>
  <si>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</si>
  <si>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</si>
  <si>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</si>
  <si>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</si>
  <si>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</si>
  <si>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</si>
  <si>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</si>
  <si>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</si>
  <si>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</si>
  <si>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</si>
  <si>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</si>
  <si>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</si>
  <si>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</si>
  <si>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</si>
  <si>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</si>
  <si>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</si>
  <si>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</si>
  <si>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</si>
  <si>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</si>
  <si>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</si>
  <si>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</si>
  <si>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</si>
  <si>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</si>
  <si>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</si>
  <si>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</si>
  <si>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</si>
  <si>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</si>
  <si>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</si>
  <si>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</si>
  <si>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</si>
  <si>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</si>
  <si>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</si>
  <si>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</si>
  <si>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</si>
  <si>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</si>
  <si>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</si>
  <si>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</si>
  <si>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</si>
  <si>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</si>
  <si>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</si>
  <si>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</si>
  <si>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</si>
  <si>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</si>
  <si>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</si>
  <si>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</si>
  <si>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</si>
  <si>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</si>
  <si>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</si>
  <si>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</si>
  <si>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</si>
  <si>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</si>
  <si>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</si>
  <si>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</si>
  <si>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</si>
  <si>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</si>
  <si>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</si>
  <si>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</si>
  <si>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</si>
  <si>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</si>
  <si>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</si>
  <si>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</si>
  <si>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</si>
  <si>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</si>
  <si>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</si>
  <si>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</si>
  <si>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</si>
  <si>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</si>
  <si>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</si>
  <si>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</si>
  <si>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</si>
  <si>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</si>
  <si>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</si>
  <si>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</si>
  <si>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</si>
  <si>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</si>
  <si>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</si>
  <si>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</si>
  <si>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</si>
  <si>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</si>
  <si>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</si>
  <si>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</si>
  <si>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</si>
  <si>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</si>
  <si>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</si>
  <si>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</si>
  <si>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</si>
  <si>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</si>
  <si>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</si>
  <si>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</si>
  <si>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</si>
  <si>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</si>
  <si>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</si>
  <si>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</si>
  <si>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</si>
  <si>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</si>
  <si>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</si>
  <si>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</si>
  <si>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</si>
  <si>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</si>
  <si>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</si>
  <si>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</si>
  <si>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</si>
  <si>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</si>
  <si>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</si>
  <si>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</si>
  <si>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</si>
  <si>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</si>
  <si>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</si>
  <si>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</si>
  <si>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</si>
  <si>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</si>
  <si>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</si>
  <si>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</si>
  <si>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</si>
  <si>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</si>
  <si>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</si>
  <si>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</si>
  <si>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</si>
  <si>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</si>
  <si>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</si>
  <si>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</si>
  <si>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</si>
  <si>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</si>
  <si>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</si>
  <si>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</si>
  <si>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</si>
  <si>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</si>
  <si>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</si>
  <si>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</si>
  <si>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</si>
  <si>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</si>
  <si>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</si>
  <si>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</si>
  <si>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</si>
  <si>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</si>
  <si>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</si>
  <si>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</si>
  <si>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</si>
  <si>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</si>
  <si>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</si>
  <si>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</si>
  <si>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</si>
  <si>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</si>
  <si>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</si>
  <si>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</si>
  <si>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</si>
  <si>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</si>
  <si>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</si>
  <si>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</si>
  <si>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</si>
  <si>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</si>
  <si>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</si>
  <si>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</si>
  <si>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</si>
  <si>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</si>
  <si>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</si>
  <si>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</si>
  <si>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</si>
  <si>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</si>
  <si>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</si>
  <si>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</si>
  <si>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</si>
  <si>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</si>
  <si>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</si>
  <si>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</si>
  <si>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</si>
  <si>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</si>
  <si>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</si>
  <si>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</si>
  <si>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</si>
  <si>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</si>
  <si>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</si>
  <si>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</si>
  <si>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</si>
  <si>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</si>
  <si>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</si>
  <si>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</si>
  <si>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</si>
  <si>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</si>
  <si>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</si>
  <si>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</si>
  <si>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</si>
  <si>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</si>
  <si>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</si>
  <si>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</si>
  <si>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</si>
  <si>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</si>
  <si>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</si>
  <si>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</si>
  <si>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</si>
  <si>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</si>
  <si>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</si>
  <si>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</si>
  <si>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</si>
  <si>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</si>
  <si>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</si>
  <si>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</si>
  <si>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</si>
  <si>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</si>
  <si>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</si>
  <si>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</si>
  <si>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</si>
  <si>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</si>
  <si>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</si>
  <si>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</si>
  <si>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</si>
  <si>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</si>
  <si>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</si>
  <si>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</si>
  <si>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</si>
  <si>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</si>
  <si>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</si>
  <si>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</si>
  <si>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</si>
  <si>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</si>
  <si>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</si>
  <si>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</si>
  <si>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</si>
  <si>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</si>
  <si>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</si>
  <si>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</si>
  <si>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</si>
  <si>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</si>
  <si>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</si>
  <si>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</si>
  <si>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</si>
  <si>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</si>
  <si>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</si>
  <si>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</si>
  <si>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</si>
  <si>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</si>
  <si>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</si>
  <si>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</si>
  <si>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</si>
  <si>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</si>
  <si>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</si>
  <si>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</si>
  <si>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</si>
  <si>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</si>
  <si>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</si>
  <si>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</si>
  <si>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</si>
  <si>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</si>
  <si>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</si>
  <si>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</si>
  <si>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</si>
  <si>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</si>
  <si>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</si>
  <si>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</si>
  <si>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</si>
  <si>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</si>
  <si>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</si>
  <si>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</si>
  <si>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</si>
  <si>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</si>
  <si>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</si>
  <si>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</si>
  <si>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</si>
  <si>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</si>
  <si>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</si>
  <si>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</si>
  <si>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</si>
  <si>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</si>
  <si>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</si>
  <si>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</si>
  <si>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</si>
  <si>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</si>
  <si>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</si>
  <si>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</si>
  <si>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</si>
  <si>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</si>
  <si>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</si>
  <si>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</si>
  <si>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</si>
  <si>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</si>
  <si>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</si>
  <si>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</si>
  <si>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</si>
  <si>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</si>
  <si>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</si>
  <si>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</si>
  <si>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</si>
  <si>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</si>
  <si>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</si>
  <si>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</si>
  <si>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</si>
  <si>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</si>
  <si>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</si>
  <si>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</si>
  <si>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</si>
  <si>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</si>
  <si>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</si>
  <si>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</si>
  <si>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</si>
  <si>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</si>
  <si>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</si>
  <si>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</si>
  <si>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</si>
  <si>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</si>
  <si>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</si>
  <si>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</si>
  <si>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</si>
  <si>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</si>
  <si>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</si>
  <si>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</si>
  <si>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</si>
  <si>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</si>
  <si>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</si>
  <si>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</si>
  <si>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</si>
  <si>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</si>
  <si>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</si>
  <si>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</si>
  <si>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</si>
  <si>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</si>
  <si>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</si>
  <si>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</si>
  <si>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</si>
  <si>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</si>
  <si>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</si>
  <si>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</si>
  <si>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</si>
  <si>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</si>
  <si>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</si>
  <si>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</si>
  <si>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</si>
  <si>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</si>
  <si>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</si>
  <si>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</si>
  <si>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</si>
  <si>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</si>
  <si>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</si>
  <si>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</si>
  <si>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</si>
  <si>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</si>
  <si>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</si>
  <si>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</si>
  <si>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</si>
  <si>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</si>
  <si>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</si>
  <si>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</si>
  <si>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</si>
  <si>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</si>
  <si>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</si>
  <si>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</si>
  <si>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</si>
  <si>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</si>
  <si>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</si>
  <si>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</si>
  <si>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</si>
  <si>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</si>
  <si>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</si>
  <si>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</si>
  <si>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</si>
  <si>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</si>
  <si>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</si>
  <si>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</si>
  <si>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</si>
  <si>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</si>
  <si>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</si>
  <si>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</si>
  <si>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</si>
  <si>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</si>
  <si>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</si>
  <si>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</si>
  <si>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</si>
  <si>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</si>
  <si>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</si>
  <si>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</si>
  <si>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</si>
  <si>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</si>
  <si>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</si>
  <si>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</si>
  <si>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</si>
  <si>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</si>
  <si>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</si>
  <si>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</si>
  <si>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</si>
  <si>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</si>
  <si>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</si>
  <si>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</si>
  <si>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</si>
  <si>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</si>
  <si>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</si>
  <si>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</si>
  <si>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</si>
  <si>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</si>
  <si>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</si>
  <si>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</si>
  <si>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</si>
  <si>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</si>
  <si>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</si>
  <si>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</si>
  <si>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</si>
  <si>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</si>
  <si>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</si>
  <si>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</si>
  <si>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</si>
  <si>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</si>
  <si>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</si>
  <si>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</si>
  <si>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</si>
  <si>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</si>
  <si>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</si>
  <si>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</si>
  <si>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</si>
  <si>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</si>
  <si>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</si>
  <si>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</si>
  <si>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</si>
  <si>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</si>
  <si>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</si>
  <si>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</si>
  <si>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</si>
  <si>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</si>
  <si>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</si>
  <si>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</si>
  <si>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</si>
  <si>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</si>
  <si>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</si>
  <si>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</si>
  <si>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</si>
  <si>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</si>
  <si>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</si>
  <si>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</si>
  <si>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</si>
  <si>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</si>
  <si>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</si>
  <si>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</si>
  <si>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</si>
  <si>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</si>
  <si>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</si>
  <si>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</si>
  <si>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</si>
  <si>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</si>
  <si>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</si>
  <si>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</si>
  <si>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</si>
  <si>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</si>
  <si>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</si>
  <si>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</si>
  <si>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</si>
  <si>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</si>
  <si>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</si>
  <si>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</si>
  <si>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</si>
  <si>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</si>
  <si>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</si>
  <si>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</si>
  <si>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</si>
  <si>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</si>
  <si>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</si>
  <si>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</si>
  <si>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</si>
  <si>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</si>
  <si>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</si>
  <si>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</si>
  <si>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</si>
  <si>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</si>
  <si>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</si>
  <si>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</si>
  <si>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</si>
  <si>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</si>
  <si>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</si>
  <si>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</si>
  <si>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</si>
  <si>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</si>
  <si>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</si>
  <si>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</si>
  <si>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</si>
  <si>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</si>
  <si>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</si>
  <si>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</si>
  <si>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</si>
  <si>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</si>
  <si>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</si>
  <si>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</si>
  <si>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</si>
  <si>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</si>
  <si>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</si>
  <si>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</si>
  <si>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</si>
  <si>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</si>
  <si>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</si>
  <si>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</si>
  <si>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</si>
  <si>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</si>
  <si>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</si>
  <si>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</si>
  <si>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</si>
  <si>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</si>
  <si>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</si>
  <si>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</si>
  <si>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</si>
  <si>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</si>
  <si>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</si>
  <si>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</si>
  <si>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</si>
  <si>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</si>
  <si>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</si>
  <si>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</si>
  <si>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</si>
  <si>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</si>
  <si>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</si>
  <si>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</si>
  <si>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</si>
  <si>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</si>
  <si>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</si>
  <si>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</si>
  <si>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</si>
  <si>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</si>
  <si>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</si>
  <si>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</si>
  <si>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</si>
  <si>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</si>
  <si>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</si>
  <si>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</si>
  <si>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</si>
  <si>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</si>
  <si>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</si>
  <si>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</si>
  <si>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</si>
  <si>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</si>
  <si>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</si>
  <si>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</si>
  <si>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</si>
  <si>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</si>
  <si>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</si>
  <si>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</si>
  <si>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</si>
  <si>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</si>
  <si>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</si>
  <si>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</si>
  <si>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</si>
  <si>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</si>
  <si>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</si>
  <si>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</si>
  <si>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</si>
  <si>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</si>
  <si>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</si>
  <si>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</si>
  <si>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</si>
  <si>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</si>
  <si>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</si>
  <si>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</si>
  <si>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</si>
  <si>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</si>
  <si>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</si>
  <si>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</si>
  <si>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</si>
  <si>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</si>
  <si>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</si>
  <si>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</si>
  <si>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</si>
  <si>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</si>
  <si>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</si>
  <si>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</si>
  <si>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</si>
  <si>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</si>
  <si>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</si>
  <si>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</si>
  <si>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</si>
  <si>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</si>
  <si>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</si>
  <si>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</si>
  <si>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</si>
  <si>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</si>
  <si>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</si>
  <si>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</si>
  <si>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</si>
  <si>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</si>
  <si>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</si>
  <si>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</si>
  <si>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</si>
  <si>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</si>
  <si>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</si>
  <si>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</si>
  <si>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</si>
  <si>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</si>
  <si>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</si>
  <si>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</si>
  <si>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</si>
  <si>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</si>
  <si>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</si>
  <si>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</si>
  <si>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</si>
  <si>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</si>
  <si>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</si>
  <si>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</si>
  <si>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</si>
  <si>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</si>
  <si>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</si>
  <si>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</si>
  <si>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</si>
  <si>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</si>
  <si>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</si>
  <si>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</si>
  <si>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</si>
  <si>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</si>
  <si>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</si>
  <si>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</si>
  <si>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</si>
  <si>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</si>
  <si>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</si>
  <si>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</si>
  <si>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</si>
  <si>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</si>
  <si>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</si>
  <si>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</si>
  <si>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</si>
  <si>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</si>
  <si>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</si>
  <si>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</si>
  <si>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</si>
  <si>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</si>
  <si>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</si>
  <si>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</si>
  <si>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</si>
  <si>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</si>
  <si>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</si>
  <si>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</si>
  <si>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</si>
  <si>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</si>
  <si>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</si>
  <si>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</si>
  <si>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</si>
  <si>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</si>
  <si>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</si>
  <si>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</si>
  <si>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</si>
  <si>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</si>
  <si>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</si>
  <si>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</si>
  <si>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</si>
  <si>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</si>
  <si>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</si>
  <si>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</si>
  <si>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</si>
  <si>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</si>
  <si>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</si>
  <si>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</si>
  <si>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</si>
  <si>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</si>
  <si>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</si>
  <si>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</si>
  <si>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</si>
  <si>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</si>
  <si>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</si>
  <si>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</si>
  <si>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</si>
  <si>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</si>
  <si>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</si>
  <si>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</si>
  <si>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</si>
  <si>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</si>
  <si>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</si>
  <si>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</si>
  <si>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</si>
  <si>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</si>
  <si>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</si>
  <si>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</si>
  <si>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</si>
  <si>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</si>
  <si>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</si>
  <si>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</si>
  <si>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</si>
  <si>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</si>
  <si>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</si>
  <si>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</si>
  <si>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</si>
  <si>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</si>
  <si>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</si>
  <si>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</si>
  <si>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</si>
  <si>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</si>
  <si>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</si>
  <si>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</si>
  <si>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</si>
  <si>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</si>
  <si>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</si>
  <si>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</si>
  <si>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</si>
  <si>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</si>
  <si>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</si>
  <si>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</si>
  <si>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</si>
  <si>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</si>
  <si>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</si>
  <si>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</si>
  <si>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</si>
  <si>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</si>
  <si>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</si>
  <si>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</si>
  <si>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</si>
  <si>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</si>
  <si>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</si>
  <si>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</si>
  <si>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</si>
  <si>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</si>
  <si>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</si>
  <si>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</si>
  <si>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</si>
  <si>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</si>
  <si>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</si>
  <si>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</si>
  <si>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</si>
  <si>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</si>
  <si>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</si>
  <si>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</si>
  <si>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</si>
  <si>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</si>
  <si>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</si>
  <si>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</si>
  <si>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</si>
  <si>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</si>
  <si>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</si>
  <si>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</si>
  <si>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</si>
  <si>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</si>
  <si>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</si>
  <si>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</si>
  <si>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</si>
  <si>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</si>
  <si>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</si>
  <si>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</si>
  <si>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</si>
  <si>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</si>
  <si>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</si>
  <si>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</si>
  <si>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</si>
  <si>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</si>
  <si>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</si>
  <si>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</si>
  <si>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</si>
  <si>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</si>
  <si>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</si>
  <si>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</si>
  <si>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</si>
  <si>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</si>
  <si>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</si>
  <si>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</si>
  <si>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</si>
  <si>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</si>
  <si>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</si>
  <si>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</si>
  <si>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</si>
  <si>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</si>
  <si>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</si>
  <si>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</si>
  <si>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</si>
  <si>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</si>
  <si>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</si>
  <si>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</si>
  <si>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</si>
  <si>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</si>
  <si>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</si>
  <si>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</si>
  <si>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</si>
  <si>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</si>
  <si>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</si>
  <si>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</si>
  <si>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</si>
  <si>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</si>
  <si>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</si>
  <si>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</si>
  <si>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</si>
  <si>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</si>
  <si>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</si>
  <si>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</si>
  <si>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</si>
  <si>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</si>
  <si>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</si>
  <si>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</si>
  <si>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</si>
  <si>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</si>
  <si>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</si>
  <si>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</si>
  <si>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</si>
  <si>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</si>
  <si>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</si>
  <si>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</si>
  <si>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</si>
  <si>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</si>
  <si>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</si>
  <si>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</si>
  <si>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</si>
  <si>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</si>
  <si>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</si>
  <si>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</si>
  <si>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</si>
  <si>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</si>
  <si>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</si>
  <si>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</si>
  <si>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</si>
  <si>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</si>
  <si>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</si>
  <si>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</si>
  <si>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</si>
  <si>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</si>
  <si>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</si>
  <si>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</si>
  <si>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</si>
  <si>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</si>
  <si>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</si>
  <si>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</si>
  <si>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</si>
  <si>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</si>
  <si>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</si>
  <si>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</si>
  <si>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</si>
  <si>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</si>
  <si>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</si>
  <si>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</si>
  <si>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</si>
  <si>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</si>
  <si>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</si>
  <si>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</si>
  <si>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</si>
  <si>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</si>
  <si>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</si>
  <si>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</si>
  <si>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</si>
  <si>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</si>
  <si>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</si>
  <si>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</si>
  <si>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</si>
  <si>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</si>
  <si>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</si>
  <si>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</si>
  <si>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</si>
  <si>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</si>
  <si>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</si>
  <si>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</si>
  <si>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</si>
  <si>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</si>
  <si>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</si>
  <si>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</si>
  <si>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</si>
  <si>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</si>
  <si>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</si>
  <si>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</si>
  <si>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</si>
  <si>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</si>
  <si>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</si>
  <si>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</si>
  <si>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</si>
  <si>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</si>
  <si>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</si>
  <si>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</si>
  <si>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</si>
  <si>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</si>
  <si>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</si>
  <si>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</si>
  <si>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</si>
  <si>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</si>
  <si>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</si>
  <si>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</si>
  <si>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</si>
  <si>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</si>
  <si>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</si>
  <si>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</si>
  <si>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</si>
  <si>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</si>
  <si>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</si>
  <si>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</si>
  <si>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</si>
  <si>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</si>
  <si>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</si>
  <si>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</si>
  <si>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</si>
  <si>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</si>
  <si>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</si>
  <si>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</si>
  <si>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</si>
  <si>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</si>
  <si>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</si>
  <si>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</si>
  <si>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</si>
  <si>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</si>
  <si>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</si>
  <si>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</si>
  <si>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</si>
  <si>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</si>
  <si>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</si>
  <si>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</si>
  <si>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</si>
  <si>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</si>
  <si>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</si>
  <si>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</si>
  <si>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</si>
  <si>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</si>
  <si>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</si>
  <si>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</si>
  <si>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</si>
  <si>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</si>
  <si>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</si>
  <si>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</si>
  <si>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</si>
  <si>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</si>
  <si>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</si>
  <si>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</si>
  <si>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</si>
  <si>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</si>
  <si>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</si>
  <si>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</si>
  <si>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</si>
  <si>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</si>
  <si>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</si>
  <si>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</si>
  <si>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</si>
  <si>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</si>
  <si>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</si>
  <si>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</si>
  <si>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</si>
  <si>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</si>
  <si>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</si>
  <si>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</si>
  <si>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</si>
  <si>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</si>
  <si>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</si>
  <si>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</si>
  <si>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</si>
  <si>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</si>
  <si>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</si>
  <si>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</si>
  <si>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</si>
  <si>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</si>
  <si>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</si>
  <si>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</si>
  <si>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</si>
  <si>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</si>
  <si>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</si>
  <si>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</si>
  <si>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</si>
  <si>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</si>
  <si>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</si>
  <si>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</si>
  <si>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</si>
  <si>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</si>
  <si>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</si>
  <si>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</si>
  <si>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</si>
  <si>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</si>
  <si>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</si>
  <si>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</si>
  <si>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</si>
  <si>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</si>
  <si>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</si>
  <si>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</si>
  <si>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</si>
  <si>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</si>
  <si>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</si>
  <si>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</si>
  <si>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</si>
  <si>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</si>
  <si>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</si>
  <si>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</si>
  <si>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</si>
  <si>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</si>
  <si>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</si>
  <si>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</si>
  <si>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</si>
  <si>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</si>
  <si>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</si>
  <si>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</si>
  <si>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</si>
  <si>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</si>
  <si>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</si>
  <si>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</si>
  <si>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</si>
  <si>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</si>
  <si>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</si>
  <si>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</si>
  <si>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</si>
  <si>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</si>
  <si>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</si>
  <si>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</si>
  <si>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</si>
  <si>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</si>
  <si>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</si>
  <si>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</si>
  <si>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</si>
  <si>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</si>
  <si>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</si>
  <si>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</si>
  <si>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</si>
  <si>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</si>
  <si>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</si>
  <si>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</si>
  <si>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</si>
  <si>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</si>
  <si>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</si>
  <si>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</si>
  <si>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</si>
  <si>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</si>
  <si>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</si>
  <si>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</si>
  <si>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</si>
  <si>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</si>
  <si>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</si>
  <si>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</si>
  <si>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</si>
  <si>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</si>
  <si>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</si>
  <si>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</si>
  <si>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</si>
  <si>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</si>
  <si>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</si>
  <si>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</si>
  <si>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</si>
  <si>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</si>
  <si>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</si>
  <si>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</si>
  <si>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</si>
  <si>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</si>
  <si>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</si>
  <si>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</si>
  <si>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</si>
  <si>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</si>
  <si>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</si>
  <si>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</si>
  <si>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</si>
  <si>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</si>
  <si>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</si>
  <si>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</si>
  <si>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</si>
  <si>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</si>
  <si>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</si>
  <si>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</si>
  <si>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</si>
  <si>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</si>
  <si>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</si>
  <si>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</si>
  <si>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</si>
  <si>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</si>
  <si>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</si>
  <si>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</si>
  <si>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</si>
  <si>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</si>
  <si>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</si>
  <si>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</si>
  <si>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</si>
  <si>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</si>
  <si>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</si>
  <si>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</si>
  <si>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</si>
  <si>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</si>
  <si>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</si>
  <si>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</si>
  <si>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</si>
  <si>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</si>
  <si>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</si>
  <si>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</si>
  <si>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</si>
  <si>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</si>
  <si>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</si>
  <si>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</si>
  <si>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</si>
  <si>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</si>
  <si>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</si>
  <si>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</si>
  <si>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</si>
  <si>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</si>
  <si>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</si>
  <si>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</si>
  <si>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</si>
  <si>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</si>
  <si>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</si>
  <si>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</si>
  <si>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</si>
  <si>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</si>
  <si>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</si>
  <si>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</si>
  <si>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</si>
  <si>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</si>
  <si>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</si>
  <si>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</si>
  <si>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</si>
  <si>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</si>
  <si>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</si>
  <si>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</si>
  <si>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</si>
  <si>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</si>
  <si>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</si>
  <si>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</si>
  <si>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</si>
  <si>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</si>
  <si>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</si>
  <si>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</si>
  <si>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</si>
  <si>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</si>
  <si>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</si>
  <si>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</si>
  <si>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</si>
  <si>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</si>
  <si>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</si>
  <si>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</si>
  <si>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</si>
  <si>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</si>
  <si>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</si>
  <si>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</si>
  <si>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</si>
  <si>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</si>
  <si>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</si>
  <si>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</si>
  <si>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</si>
  <si>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</si>
  <si>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</si>
  <si>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</si>
  <si>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</si>
  <si>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</si>
  <si>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</si>
  <si>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</si>
  <si>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</si>
  <si>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</si>
  <si>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</si>
  <si>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</si>
  <si>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</si>
  <si>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</si>
  <si>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</si>
  <si>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</si>
  <si>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</si>
  <si>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</si>
  <si>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</si>
  <si>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</si>
  <si>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</si>
  <si>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</si>
  <si>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</si>
  <si>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</si>
  <si>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</si>
  <si>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</si>
  <si>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</si>
  <si>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</si>
  <si>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</si>
  <si>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</si>
  <si>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</si>
  <si>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</si>
  <si>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</si>
  <si>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</si>
  <si>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</si>
  <si>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</si>
  <si>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</si>
  <si>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</si>
  <si>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</si>
  <si>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</si>
  <si>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</si>
  <si>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</si>
  <si>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</si>
  <si>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</si>
  <si>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</si>
  <si>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</si>
  <si>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</si>
  <si>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</si>
  <si>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</si>
  <si>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</si>
  <si>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</si>
  <si>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</si>
  <si>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</si>
  <si>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</si>
  <si>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</si>
  <si>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</si>
  <si>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</si>
  <si>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</si>
  <si>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</si>
  <si>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</si>
  <si>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</si>
  <si>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</si>
  <si>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</si>
  <si>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</si>
  <si>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</si>
  <si>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</si>
  <si>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</si>
  <si>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</si>
  <si>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</si>
  <si>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</si>
  <si>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</si>
  <si>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</si>
  <si>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</si>
  <si>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</si>
  <si>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</si>
  <si>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</si>
  <si>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</si>
  <si>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</si>
  <si>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</si>
  <si>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</si>
  <si>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</si>
  <si>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</si>
  <si>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</si>
  <si>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</si>
  <si>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</si>
  <si>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</si>
  <si>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</si>
  <si>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</si>
  <si>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</si>
  <si>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</si>
  <si>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</si>
  <si>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</si>
  <si>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</si>
  <si>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</si>
  <si>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</si>
  <si>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</si>
  <si>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</si>
  <si>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</si>
  <si>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</si>
  <si>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</si>
  <si>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</si>
  <si>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</si>
  <si>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</si>
  <si>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</si>
  <si>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</si>
  <si>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</si>
  <si>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</si>
  <si>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</si>
  <si>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</si>
  <si>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</si>
  <si>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</si>
  <si>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</si>
  <si>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</si>
  <si>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</si>
  <si>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</si>
  <si>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</si>
  <si>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</si>
  <si>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</si>
  <si>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</si>
  <si>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</si>
  <si>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</si>
  <si>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</si>
  <si>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</si>
  <si>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</si>
  <si>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</si>
  <si>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</si>
  <si>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</si>
  <si>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</si>
  <si>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</si>
  <si>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</si>
  <si>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</si>
  <si>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</si>
  <si>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</si>
  <si>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</si>
  <si>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</si>
  <si>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</si>
  <si>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</si>
  <si>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</si>
  <si>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</si>
  <si>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</si>
  <si>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</si>
  <si>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</si>
  <si>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</si>
  <si>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</si>
  <si>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</si>
  <si>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</si>
  <si>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</si>
  <si>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</si>
  <si>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</si>
  <si>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</si>
  <si>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</si>
  <si>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</si>
  <si>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</si>
  <si>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</si>
  <si>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</si>
  <si>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</si>
  <si>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</si>
  <si>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</si>
  <si>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</si>
  <si>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</si>
  <si>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</si>
  <si>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</si>
  <si>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</si>
  <si>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</si>
  <si>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</si>
  <si>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</si>
  <si>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</si>
  <si>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</si>
  <si>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</si>
  <si>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</si>
  <si>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</si>
  <si>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</si>
  <si>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</si>
  <si>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</si>
  <si>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</si>
  <si>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</si>
  <si>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</si>
  <si>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</si>
  <si>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</si>
  <si>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</si>
  <si>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</si>
  <si>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</si>
  <si>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</si>
  <si>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</si>
  <si>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</si>
  <si>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</si>
  <si>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</si>
  <si>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</si>
  <si>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</si>
  <si>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</si>
  <si>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</si>
  <si>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</si>
  <si>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</si>
  <si>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</si>
  <si>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</si>
  <si>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</si>
  <si>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</si>
  <si>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</si>
  <si>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</si>
  <si>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</si>
  <si>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</si>
  <si>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</si>
  <si>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</si>
  <si>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</si>
  <si>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</si>
  <si>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</si>
  <si>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</si>
  <si>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</si>
  <si>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</si>
  <si>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</si>
  <si>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</si>
  <si>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</si>
  <si>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</si>
  <si>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</si>
  <si>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</si>
  <si>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</si>
  <si>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</si>
  <si>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</si>
  <si>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</si>
  <si>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</si>
  <si>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</si>
  <si>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</si>
  <si>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</si>
  <si>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</si>
  <si>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</si>
  <si>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</si>
  <si>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</si>
  <si>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</si>
  <si>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</si>
  <si>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</si>
  <si>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</si>
  <si>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</si>
  <si>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</si>
  <si>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</si>
  <si>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</si>
  <si>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</si>
  <si>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</si>
  <si>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</si>
  <si>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</si>
  <si>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</si>
  <si>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</si>
  <si>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</si>
  <si>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</si>
  <si>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</si>
  <si>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</si>
  <si>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</si>
  <si>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</si>
  <si>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</si>
  <si>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</si>
  <si>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</si>
  <si>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</si>
  <si>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</si>
  <si>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</si>
  <si>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</si>
  <si>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</si>
  <si>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</si>
  <si>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</si>
  <si>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</si>
  <si>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</si>
  <si>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</si>
  <si>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</si>
  <si>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</si>
  <si>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</si>
  <si>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</si>
  <si>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</si>
  <si>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</si>
  <si>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</si>
  <si>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</si>
  <si>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</si>
  <si>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</si>
  <si>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</si>
  <si>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</si>
  <si>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</si>
  <si>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</si>
  <si>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</si>
  <si>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</si>
  <si>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</si>
  <si>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</si>
  <si>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</si>
  <si>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</si>
  <si>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</si>
  <si>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</si>
  <si>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</si>
  <si>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</si>
  <si>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</si>
  <si>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</si>
  <si>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</si>
  <si>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</si>
  <si>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</si>
  <si>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</si>
  <si>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</si>
  <si>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</si>
  <si>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</si>
  <si>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</si>
  <si>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</si>
  <si>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</si>
  <si>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</si>
  <si>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</si>
  <si>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</si>
  <si>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</si>
  <si>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</si>
  <si>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</si>
  <si>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</si>
  <si>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</si>
  <si>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</si>
  <si>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</si>
  <si>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</si>
  <si>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</si>
  <si>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</si>
  <si>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</si>
  <si>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</si>
  <si>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</si>
  <si>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</si>
  <si>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</si>
  <si>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</si>
  <si>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</si>
  <si>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</si>
  <si>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</si>
  <si>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</si>
  <si>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</si>
  <si>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</si>
  <si>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</si>
  <si>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</si>
  <si>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</si>
  <si>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</si>
  <si>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</si>
  <si>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</si>
  <si>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</si>
  <si>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</si>
  <si>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</si>
  <si>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</si>
  <si>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</si>
  <si>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</si>
  <si>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</si>
  <si>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</si>
  <si>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</si>
  <si>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</si>
  <si>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</si>
  <si>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</si>
  <si>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</si>
  <si>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</si>
  <si>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</si>
  <si>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</si>
  <si>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</si>
  <si>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</si>
  <si>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</si>
  <si>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</si>
  <si>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</si>
  <si>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</si>
  <si>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</si>
  <si>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</si>
  <si>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</si>
  <si>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</si>
  <si>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</si>
  <si>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</si>
  <si>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</si>
  <si>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</si>
  <si>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</si>
  <si>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</si>
  <si>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</si>
  <si>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</si>
  <si>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</si>
  <si>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</si>
  <si>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</si>
  <si>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</si>
  <si>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</si>
  <si>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</si>
  <si>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</si>
  <si>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</si>
  <si>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</si>
  <si>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</si>
  <si>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</si>
  <si>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</si>
  <si>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</si>
  <si>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</si>
  <si>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</si>
  <si>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</si>
  <si>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</si>
  <si>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</si>
  <si>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</si>
  <si>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</si>
  <si>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</si>
  <si>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</si>
  <si>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</si>
  <si>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</si>
  <si>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</si>
  <si>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</si>
  <si>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</si>
  <si>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</si>
  <si>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</si>
  <si>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</si>
  <si>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</si>
  <si>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</si>
  <si>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</si>
  <si>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</si>
  <si>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</si>
  <si>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</si>
  <si>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</si>
  <si>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</si>
  <si>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</si>
  <si>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</si>
  <si>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</si>
  <si>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</si>
  <si>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</si>
  <si>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</si>
  <si>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</si>
  <si>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</si>
  <si>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</si>
  <si>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</si>
  <si>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</si>
  <si>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</si>
  <si>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</si>
  <si>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</si>
  <si>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</si>
  <si>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</si>
  <si>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</si>
  <si>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</si>
  <si>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</si>
  <si>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</si>
  <si>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</si>
  <si>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</si>
  <si>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</si>
  <si>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</si>
  <si>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</si>
  <si>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</si>
  <si>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</si>
  <si>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</si>
  <si>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</si>
  <si>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</si>
  <si>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</si>
  <si>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</si>
  <si>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</si>
  <si>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</si>
  <si>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</si>
  <si>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</si>
  <si>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</si>
  <si>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</si>
  <si>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</si>
  <si>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</si>
  <si>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</si>
  <si>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</si>
  <si>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</si>
  <si>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</si>
  <si>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</si>
  <si>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</si>
  <si>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</si>
  <si>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</si>
  <si>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</si>
  <si>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</si>
  <si>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</si>
  <si>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</si>
  <si>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</si>
  <si>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</si>
  <si>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</si>
  <si>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</si>
  <si>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</si>
  <si>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</si>
  <si>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</si>
  <si>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</si>
  <si>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</si>
  <si>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</si>
  <si>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</si>
  <si>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</si>
  <si>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</si>
  <si>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</si>
  <si>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</si>
  <si>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</si>
  <si>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</si>
  <si>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</si>
  <si>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</si>
  <si>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</si>
  <si>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</si>
  <si>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</si>
  <si>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</si>
  <si>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</si>
  <si>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</si>
  <si>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</si>
  <si>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</si>
  <si>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</si>
  <si>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</si>
  <si>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</si>
  <si>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</si>
  <si>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</si>
  <si>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</si>
  <si>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</si>
  <si>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</si>
  <si>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</si>
  <si>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</si>
  <si>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</si>
  <si>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</si>
  <si>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</si>
  <si>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</si>
  <si>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</si>
  <si>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</si>
  <si>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</si>
  <si>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</si>
  <si>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</si>
  <si>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</si>
  <si>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</si>
  <si>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</si>
  <si>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</si>
  <si>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</si>
  <si>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</si>
  <si>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</si>
  <si>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</si>
  <si>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</si>
  <si>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</si>
  <si>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</si>
  <si>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</si>
  <si>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</si>
  <si>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</si>
  <si>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</si>
  <si>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</si>
  <si>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</si>
  <si>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</si>
  <si>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</si>
  <si>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</si>
  <si>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</si>
  <si>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</si>
  <si>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</si>
  <si>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</si>
  <si>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</si>
  <si>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</si>
  <si>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</si>
  <si>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</si>
  <si>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</si>
  <si>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</si>
  <si>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</si>
  <si>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</si>
  <si>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</si>
  <si>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</si>
  <si>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</si>
  <si>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</si>
  <si>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</si>
  <si>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</si>
  <si>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</si>
  <si>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</si>
  <si>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</si>
  <si>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</si>
  <si>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</si>
  <si>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</si>
  <si>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</si>
  <si>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</si>
  <si>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</si>
  <si>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</si>
  <si>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</si>
  <si>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</si>
  <si>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</si>
  <si>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</si>
  <si>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</si>
  <si>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</si>
  <si>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</si>
  <si>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</si>
  <si>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</si>
  <si>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</si>
  <si>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</si>
  <si>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</si>
  <si>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</si>
  <si>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</si>
  <si>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</si>
  <si>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</si>
  <si>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</si>
  <si>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</si>
  <si>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</si>
  <si>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</si>
  <si>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</si>
  <si>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</si>
  <si>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</si>
  <si>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</si>
  <si>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</si>
  <si>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</si>
  <si>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</si>
  <si>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</si>
  <si>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</si>
  <si>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</si>
  <si>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</si>
  <si>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</si>
  <si>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</si>
  <si>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</si>
  <si>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</si>
  <si>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</si>
  <si>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</si>
  <si>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</si>
  <si>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</si>
  <si>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</si>
  <si>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</si>
  <si>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</si>
  <si>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</si>
  <si>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</si>
  <si>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</si>
  <si>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</si>
  <si>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</si>
  <si>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</si>
  <si>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</si>
  <si>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</si>
  <si>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</si>
  <si>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</si>
  <si>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</si>
  <si>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</si>
  <si>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</si>
  <si>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</si>
  <si>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</si>
  <si>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</si>
  <si>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</si>
  <si>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</si>
  <si>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</si>
  <si>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</si>
  <si>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</si>
  <si>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</si>
  <si>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</si>
  <si>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</si>
  <si>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</si>
  <si>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</si>
  <si>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</si>
  <si>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</si>
  <si>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</si>
  <si>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</si>
  <si>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</si>
  <si>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</si>
  <si>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</si>
  <si>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</si>
  <si>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</si>
  <si>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</si>
  <si>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</si>
  <si>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</si>
  <si>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</si>
  <si>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</si>
  <si>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</si>
  <si>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</si>
  <si>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</si>
  <si>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</si>
  <si>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</si>
  <si>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</si>
  <si>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</si>
  <si>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</si>
  <si>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</si>
  <si>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</si>
  <si>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</si>
  <si>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</si>
  <si>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</si>
  <si>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</si>
  <si>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</si>
  <si>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</si>
  <si>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</si>
  <si>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</si>
  <si>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</si>
  <si>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</si>
  <si>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</si>
  <si>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</si>
  <si>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</si>
  <si>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</si>
  <si>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</si>
  <si>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</si>
  <si>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</si>
  <si>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</si>
  <si>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</si>
  <si>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</si>
  <si>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</si>
  <si>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</si>
  <si>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</si>
  <si>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</si>
  <si>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</si>
  <si>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</si>
  <si>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</si>
  <si>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</si>
  <si>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</si>
  <si>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</si>
  <si>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</si>
  <si>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</si>
  <si>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</si>
  <si>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</si>
  <si>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</si>
  <si>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</si>
  <si>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</si>
  <si>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</si>
  <si>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</si>
  <si>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</si>
  <si>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</si>
  <si>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</si>
  <si>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</si>
  <si>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</si>
  <si>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</si>
  <si>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</si>
  <si>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</si>
  <si>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</si>
  <si>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</si>
  <si>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</si>
  <si>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</si>
  <si>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</si>
  <si>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</si>
  <si>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</si>
  <si>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</si>
  <si>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</si>
  <si>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</si>
  <si>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</si>
  <si>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</si>
  <si>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</si>
  <si>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</si>
  <si>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</si>
  <si>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</si>
  <si>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</si>
  <si>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</si>
  <si>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</si>
  <si>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</si>
  <si>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</si>
  <si>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</si>
  <si>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</si>
  <si>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</si>
  <si>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</si>
  <si>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</si>
  <si>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</si>
  <si>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</si>
  <si>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</si>
  <si>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</si>
  <si>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</si>
  <si>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</si>
  <si>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</si>
  <si>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</si>
  <si>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</si>
  <si>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</si>
  <si>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</si>
  <si>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</si>
  <si>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</si>
  <si>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</si>
  <si>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</si>
  <si>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</si>
  <si>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</si>
  <si>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</si>
  <si>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</si>
  <si>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</si>
  <si>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</si>
  <si>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</si>
  <si>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</si>
  <si>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</si>
  <si>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</si>
  <si>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</si>
  <si>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</si>
  <si>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</si>
  <si>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</si>
  <si>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</si>
  <si>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</si>
  <si>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</si>
  <si>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</si>
  <si>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</si>
  <si>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</si>
  <si>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</si>
  <si>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</si>
  <si>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</si>
  <si>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</si>
  <si>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</si>
  <si>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</si>
  <si>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</si>
  <si>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</si>
  <si>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</si>
  <si>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</si>
  <si>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</si>
  <si>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</si>
  <si>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</si>
  <si>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</si>
  <si>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</si>
  <si>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</si>
  <si>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</si>
  <si>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</si>
  <si>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</si>
  <si>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</si>
  <si>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</si>
  <si>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</si>
  <si>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</si>
  <si>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</si>
  <si>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</si>
  <si>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</si>
  <si>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</si>
  <si>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</si>
  <si>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</si>
  <si>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</si>
  <si>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</si>
  <si>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</si>
  <si>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</si>
  <si>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</si>
  <si>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</si>
  <si>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</si>
  <si>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</si>
  <si>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</si>
  <si>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</si>
  <si>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</si>
  <si>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</si>
  <si>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</si>
  <si>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</si>
  <si>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</si>
  <si>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</si>
  <si>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</si>
  <si>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</si>
  <si>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</si>
  <si>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</si>
  <si>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</si>
  <si>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</si>
  <si>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</si>
  <si>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</si>
  <si>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</si>
  <si>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</si>
  <si>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</si>
  <si>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</si>
  <si>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</si>
  <si>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</si>
  <si>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</si>
  <si>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</si>
  <si>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</si>
  <si>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</si>
  <si>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</si>
  <si>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</si>
  <si>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</si>
  <si>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</si>
  <si>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</si>
  <si>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</si>
  <si>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</si>
  <si>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</si>
  <si>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</si>
  <si>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</si>
  <si>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</si>
  <si>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</si>
  <si>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</si>
  <si>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</si>
  <si>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</si>
  <si>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</si>
  <si>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</si>
  <si>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</si>
  <si>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</si>
  <si>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</si>
  <si>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</si>
  <si>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</si>
  <si>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</si>
  <si>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</si>
  <si>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</si>
  <si>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</si>
  <si>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</si>
  <si>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</si>
  <si>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</si>
  <si>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</si>
  <si>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</si>
  <si>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</si>
  <si>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</si>
  <si>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</si>
  <si>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</si>
  <si>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</si>
  <si>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</si>
  <si>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</si>
  <si>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</si>
  <si>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</si>
  <si>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</si>
  <si>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</si>
  <si>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</si>
  <si>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</si>
  <si>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</si>
  <si>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</si>
  <si>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</si>
  <si>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</si>
  <si>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</si>
  <si>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</si>
  <si>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</si>
  <si>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</si>
  <si>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</si>
  <si>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</si>
  <si>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</si>
  <si>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</si>
  <si>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</si>
  <si>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</si>
  <si>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</si>
  <si>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</si>
  <si>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</si>
  <si>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</si>
  <si>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</si>
  <si>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</si>
  <si>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</si>
  <si>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</si>
  <si>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</si>
  <si>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</si>
  <si>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</si>
  <si>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</si>
  <si>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</si>
  <si>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</si>
  <si>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</si>
  <si>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</si>
  <si>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</si>
  <si>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</si>
  <si>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</si>
  <si>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</si>
  <si>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</si>
  <si>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</si>
  <si>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</si>
  <si>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</si>
  <si>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</si>
  <si>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</si>
  <si>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</si>
  <si>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</si>
  <si>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</si>
  <si>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</si>
  <si>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</si>
  <si>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</si>
  <si>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</si>
  <si>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</si>
  <si>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</si>
  <si>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</si>
  <si>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</si>
  <si>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</si>
  <si>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</si>
  <si>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</si>
  <si>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</si>
  <si>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</si>
  <si>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</si>
  <si>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</si>
  <si>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</si>
  <si>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</si>
  <si>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</si>
  <si>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</si>
  <si>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</si>
  <si>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</si>
  <si>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</si>
  <si>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</si>
  <si>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</si>
  <si>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</si>
  <si>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</si>
  <si>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</si>
  <si>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</si>
  <si>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</si>
  <si>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</si>
  <si>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</si>
  <si>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</si>
  <si>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</si>
  <si>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</si>
  <si>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</si>
  <si>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</si>
  <si>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</si>
  <si>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</si>
  <si>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</si>
  <si>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</si>
  <si>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</si>
  <si>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</si>
  <si>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</si>
  <si>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</si>
  <si>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</si>
  <si>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</si>
  <si>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</si>
  <si>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</si>
  <si>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</si>
  <si>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</si>
  <si>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</si>
  <si>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</si>
  <si>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</si>
  <si>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</si>
  <si>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</si>
  <si>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</si>
  <si>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</si>
  <si>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</si>
  <si>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</si>
  <si>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</si>
  <si>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</si>
  <si>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</si>
  <si>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</si>
  <si>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</si>
  <si>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</si>
  <si>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</si>
  <si>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</si>
  <si>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</si>
  <si>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</si>
  <si>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</si>
  <si>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</si>
  <si>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</si>
  <si>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</si>
  <si>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</si>
  <si>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</si>
  <si>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</si>
  <si>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</si>
  <si>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</si>
  <si>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</si>
  <si>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</si>
  <si>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</si>
  <si>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</si>
  <si>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</si>
  <si>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</si>
  <si>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</si>
  <si>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</si>
  <si>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</si>
  <si>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</si>
  <si>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</si>
  <si>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</si>
  <si>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</si>
  <si>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</si>
  <si>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</si>
  <si>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</si>
  <si>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</si>
  <si>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</si>
  <si>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</si>
  <si>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</si>
  <si>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</si>
  <si>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</si>
  <si>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</si>
  <si>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</si>
  <si>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</si>
  <si>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</si>
  <si>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</si>
  <si>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</si>
  <si>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</si>
  <si>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</si>
  <si>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</si>
  <si>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</si>
  <si>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</si>
  <si>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</si>
  <si>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</si>
  <si>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</si>
  <si>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</si>
  <si>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</si>
  <si>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</si>
  <si>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</si>
  <si>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</si>
  <si>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</si>
  <si>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</si>
  <si>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</si>
  <si>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</si>
  <si>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</si>
  <si>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</si>
  <si>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</si>
  <si>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</si>
  <si>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</si>
  <si>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</si>
  <si>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</si>
  <si>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</si>
  <si>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</si>
  <si>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</si>
  <si>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</si>
  <si>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</si>
  <si>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</si>
  <si>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</si>
  <si>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</si>
  <si>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</si>
  <si>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</si>
  <si>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</si>
  <si>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</si>
  <si>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</si>
  <si>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</si>
  <si>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</si>
  <si>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</si>
  <si>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</si>
  <si>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</si>
  <si>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</si>
  <si>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</si>
  <si>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</si>
  <si>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</si>
  <si>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</si>
  <si>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</si>
  <si>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</si>
  <si>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</si>
  <si>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</si>
  <si>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</si>
  <si>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</si>
  <si>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</si>
  <si>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</si>
  <si>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</si>
  <si>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</si>
  <si>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</si>
  <si>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</si>
  <si>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</si>
  <si>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</si>
  <si>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</si>
  <si>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</si>
  <si>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</si>
  <si>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</si>
  <si>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</si>
  <si>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</si>
  <si>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</si>
  <si>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</si>
  <si>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</si>
  <si>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</si>
  <si>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</si>
  <si>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</si>
  <si>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</si>
  <si>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</si>
  <si>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</si>
  <si>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</si>
  <si>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</si>
  <si>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</si>
  <si>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</si>
  <si>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</si>
  <si>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</si>
  <si>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</si>
  <si>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</si>
  <si>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</si>
  <si>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</si>
  <si>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</si>
  <si>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</si>
  <si>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</si>
  <si>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</si>
  <si>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</si>
  <si>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</si>
  <si>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</si>
  <si>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</si>
  <si>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</si>
  <si>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</si>
  <si>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</si>
  <si>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</si>
  <si>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</si>
  <si>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</si>
  <si>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</si>
  <si>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</si>
  <si>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</si>
  <si>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</si>
  <si>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</si>
  <si>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</si>
  <si>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</si>
  <si>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</si>
  <si>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</si>
  <si>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</si>
  <si>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</si>
  <si>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</si>
  <si>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</si>
  <si>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</si>
  <si>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</si>
  <si>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</si>
  <si>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</si>
  <si>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</si>
  <si>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</si>
  <si>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</si>
  <si>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</si>
  <si>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</si>
  <si>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</si>
  <si>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</si>
  <si>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</si>
  <si>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</si>
  <si>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</si>
  <si>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</si>
  <si>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</si>
  <si>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</si>
  <si>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</si>
  <si>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</si>
  <si>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</si>
  <si>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</si>
  <si>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</si>
  <si>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</si>
  <si>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</si>
  <si>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</si>
  <si>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</si>
  <si>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</si>
  <si>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</si>
  <si>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</si>
  <si>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</si>
  <si>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</si>
  <si>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</si>
  <si>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</si>
  <si>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</si>
  <si>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</si>
  <si>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</si>
  <si>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</si>
  <si>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</si>
  <si>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</si>
  <si>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</si>
  <si>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</si>
  <si>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</si>
  <si>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</si>
  <si>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</si>
  <si>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</si>
  <si>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</si>
  <si>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</si>
  <si>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</si>
  <si>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</si>
  <si>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</si>
  <si>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</si>
  <si>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</si>
  <si>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</si>
  <si>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</si>
  <si>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</si>
  <si>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</si>
  <si>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</si>
  <si>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</si>
  <si>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</si>
  <si>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</si>
  <si>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</si>
  <si>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</si>
  <si>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</si>
  <si>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</si>
  <si>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</si>
  <si>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</si>
  <si>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</si>
  <si>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</si>
  <si>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</si>
  <si>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</si>
  <si>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</si>
  <si>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</si>
  <si>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</si>
  <si>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</si>
  <si>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</si>
  <si>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</si>
  <si>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</si>
  <si>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</si>
  <si>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</si>
  <si>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</si>
  <si>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</si>
  <si>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</si>
  <si>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</si>
  <si>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</si>
  <si>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</si>
  <si>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</si>
  <si>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</si>
  <si>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</si>
  <si>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</si>
  <si>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</si>
  <si>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</si>
  <si>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</si>
  <si>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</si>
  <si>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</si>
  <si>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</si>
  <si>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</si>
  <si>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</si>
  <si>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</si>
  <si>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</si>
  <si>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</si>
  <si>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</si>
  <si>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</si>
  <si>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</si>
  <si>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</si>
  <si>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</si>
  <si>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</si>
  <si>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</si>
  <si>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</si>
  <si>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</si>
  <si>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</si>
  <si>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</si>
  <si>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</si>
  <si>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</si>
  <si>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</si>
  <si>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</si>
  <si>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</si>
  <si>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</si>
  <si>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</si>
  <si>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</si>
  <si>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</si>
  <si>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</si>
  <si>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</si>
  <si>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</si>
  <si>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</si>
  <si>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</si>
  <si>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</si>
  <si>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</si>
  <si>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</si>
  <si>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</si>
  <si>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</si>
  <si>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</si>
  <si>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</si>
  <si>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</si>
  <si>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</si>
  <si>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</si>
  <si>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</si>
  <si>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</si>
  <si>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</si>
  <si>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</si>
  <si>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</si>
  <si>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</si>
  <si>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</si>
  <si>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</si>
  <si>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</si>
  <si>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</si>
  <si>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</si>
  <si>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</si>
  <si>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</si>
  <si>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</si>
  <si>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</si>
  <si>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</si>
  <si>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</si>
  <si>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</si>
  <si>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</si>
  <si>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</si>
  <si>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</si>
  <si>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</si>
  <si>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</si>
  <si>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</si>
  <si>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</si>
  <si>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</si>
  <si>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</si>
  <si>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</si>
  <si>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</si>
  <si>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</si>
  <si>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</si>
  <si>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</si>
  <si>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</si>
  <si>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</si>
  <si>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</si>
  <si>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</si>
  <si>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</si>
  <si>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</si>
  <si>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</si>
  <si>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</si>
  <si>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</si>
  <si>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</si>
  <si>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</si>
  <si>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</si>
  <si>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</si>
  <si>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</si>
  <si>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</si>
  <si>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</si>
  <si>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</si>
  <si>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</si>
  <si>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</si>
  <si>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</si>
  <si>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</si>
  <si>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</si>
  <si>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</si>
  <si>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</si>
  <si>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</si>
  <si>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</si>
  <si>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</si>
  <si>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</si>
  <si>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</si>
  <si>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</si>
  <si>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</si>
  <si>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</si>
  <si>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</si>
  <si>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</si>
  <si>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</si>
  <si>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</si>
  <si>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</si>
  <si>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</si>
  <si>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</si>
  <si>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</si>
  <si>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</si>
  <si>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</si>
  <si>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</si>
  <si>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</si>
  <si>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</si>
  <si>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</si>
  <si>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</si>
  <si>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</si>
  <si>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</si>
  <si>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</si>
  <si>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</si>
  <si>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</si>
  <si>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</si>
  <si>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</si>
  <si>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</si>
  <si>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</si>
  <si>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</si>
  <si>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</si>
  <si>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</si>
  <si>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</si>
  <si>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</si>
  <si>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</si>
  <si>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</si>
  <si>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</si>
  <si>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</si>
  <si>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</si>
  <si>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</si>
  <si>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</si>
  <si>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</si>
  <si>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</si>
  <si>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</si>
  <si>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</si>
  <si>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</si>
  <si>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</si>
  <si>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</si>
  <si>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</si>
  <si>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</si>
  <si>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</si>
  <si>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</si>
  <si>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</si>
  <si>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</si>
  <si>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</si>
  <si>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</si>
  <si>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</si>
  <si>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</si>
  <si>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</si>
  <si>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</si>
  <si>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</si>
  <si>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</si>
  <si>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</si>
  <si>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</si>
  <si>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</si>
  <si>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</si>
  <si>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</si>
  <si>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</si>
  <si>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</si>
  <si>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</si>
  <si>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</si>
  <si>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</si>
  <si>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</si>
  <si>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</si>
  <si>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</si>
  <si>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</si>
  <si>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</si>
  <si>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</si>
  <si>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</si>
  <si>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</si>
  <si>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</si>
  <si>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</si>
  <si>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</si>
  <si>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</si>
  <si>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</si>
  <si>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</si>
  <si>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</si>
  <si>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</si>
  <si>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</si>
  <si>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</si>
  <si>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</si>
  <si>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</si>
  <si>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</si>
  <si>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</si>
  <si>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</si>
  <si>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</si>
  <si>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</si>
  <si>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</si>
  <si>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</si>
  <si>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</si>
  <si>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</si>
  <si>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</si>
  <si>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</si>
  <si>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</si>
  <si>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</si>
  <si>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</si>
  <si>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</si>
  <si>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</si>
  <si>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</si>
  <si>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</si>
  <si>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</si>
  <si>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</si>
  <si>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</si>
  <si>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</si>
  <si>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</si>
  <si>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</si>
  <si>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</si>
  <si>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</si>
  <si>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</si>
  <si>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</si>
  <si>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</si>
  <si>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</si>
  <si>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</si>
  <si>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</si>
  <si>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</si>
  <si>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</si>
  <si>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</si>
  <si>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</si>
  <si>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</si>
  <si>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</si>
  <si>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</si>
  <si>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</si>
  <si>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</si>
  <si>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</si>
  <si>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</si>
  <si>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</si>
  <si>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</si>
  <si>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</si>
  <si>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</si>
  <si>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</si>
  <si>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</si>
  <si>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</si>
  <si>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</si>
  <si>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</si>
  <si>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</si>
  <si>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</si>
  <si>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</si>
  <si>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</si>
  <si>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</si>
  <si>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</si>
  <si>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</si>
  <si>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</si>
  <si>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</si>
  <si>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</si>
  <si>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</si>
  <si>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</si>
  <si>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</si>
  <si>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</si>
  <si>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</si>
  <si>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</si>
  <si>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</si>
  <si>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</si>
  <si>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</si>
  <si>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</si>
  <si>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</si>
  <si>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</si>
  <si>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</si>
  <si>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</si>
  <si>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</si>
  <si>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</si>
  <si>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</si>
  <si>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</si>
  <si>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</si>
  <si>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</si>
  <si>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</si>
  <si>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</si>
  <si>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</si>
  <si>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</si>
  <si>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</si>
  <si>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</si>
  <si>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</si>
  <si>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</si>
  <si>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</si>
  <si>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</si>
  <si>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</si>
  <si>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</si>
  <si>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</si>
  <si>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</si>
  <si>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</si>
  <si>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</si>
  <si>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</si>
  <si>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</si>
  <si>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</si>
  <si>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</si>
  <si>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</si>
  <si>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</si>
  <si>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</si>
  <si>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</si>
  <si>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</si>
  <si>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</si>
  <si>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</si>
  <si>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</si>
  <si>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</si>
  <si>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</si>
  <si>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</si>
  <si>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</si>
  <si>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</si>
  <si>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</si>
  <si>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</si>
  <si>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</si>
  <si>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</si>
  <si>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</si>
  <si>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</si>
  <si>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</si>
  <si>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</si>
  <si>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</si>
  <si>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</si>
  <si>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</si>
  <si>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</si>
  <si>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</si>
  <si>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</si>
  <si>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</si>
  <si>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</si>
  <si>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</si>
  <si>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</si>
  <si>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</si>
  <si>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</si>
  <si>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</si>
  <si>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</si>
  <si>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</si>
  <si>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</si>
  <si>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</si>
  <si>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</si>
  <si>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</si>
  <si>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</si>
  <si>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</si>
  <si>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</si>
  <si>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</si>
  <si>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</si>
  <si>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</si>
  <si>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</si>
  <si>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</si>
  <si>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</si>
  <si>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</si>
  <si>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</si>
  <si>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</si>
  <si>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</si>
  <si>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</si>
  <si>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</si>
  <si>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</si>
  <si>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</si>
  <si>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</si>
  <si>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</si>
  <si>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</si>
  <si>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</si>
  <si>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</si>
  <si>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</si>
  <si>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</si>
  <si>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</si>
  <si>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</si>
  <si>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</si>
  <si>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</si>
  <si>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</si>
  <si>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</si>
  <si>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</si>
  <si>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</si>
  <si>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</si>
  <si>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</si>
  <si>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</si>
  <si>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</si>
  <si>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</si>
  <si>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</si>
  <si>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</si>
  <si>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</si>
  <si>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</si>
  <si>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</si>
  <si>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</si>
  <si>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</si>
  <si>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</si>
  <si>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</si>
  <si>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</si>
  <si>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</si>
  <si>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</si>
  <si>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</si>
  <si>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</si>
  <si>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</si>
  <si>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</si>
  <si>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</si>
  <si>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</si>
  <si>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</si>
  <si>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</si>
  <si>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</si>
  <si>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</si>
  <si>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</si>
  <si>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</si>
  <si>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</si>
  <si>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</si>
  <si>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</si>
  <si>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</si>
  <si>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</si>
  <si>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</si>
  <si>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</si>
  <si>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</si>
  <si>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</si>
  <si>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</si>
  <si>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</si>
  <si>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</si>
  <si>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</si>
  <si>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</si>
  <si>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</si>
  <si>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</si>
  <si>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</si>
  <si>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</si>
  <si>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</si>
  <si>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</si>
  <si>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</si>
  <si>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</si>
  <si>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</si>
  <si>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</si>
  <si>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</si>
  <si>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</si>
  <si>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</si>
  <si>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</si>
  <si>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</si>
  <si>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</si>
  <si>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</si>
  <si>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</si>
  <si>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</si>
  <si>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</si>
  <si>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</si>
  <si>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</si>
  <si>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</si>
  <si>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</si>
  <si>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</si>
  <si>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</si>
  <si>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</si>
  <si>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</si>
  <si>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</si>
  <si>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</si>
  <si>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</si>
  <si>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</si>
  <si>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</si>
  <si>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</si>
  <si>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</si>
  <si>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</si>
  <si>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</si>
  <si>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</si>
  <si>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</si>
  <si>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</si>
  <si>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</si>
  <si>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</si>
  <si>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</si>
  <si>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</si>
  <si>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</si>
  <si>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</si>
  <si>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</si>
  <si>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</si>
  <si>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</si>
  <si>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</si>
  <si>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</si>
  <si>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</si>
  <si>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</si>
  <si>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</si>
  <si>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</si>
  <si>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</si>
  <si>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</si>
  <si>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</si>
  <si>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</si>
  <si>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</si>
  <si>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</si>
  <si>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</si>
  <si>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</si>
  <si>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</si>
  <si>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</si>
  <si>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</si>
  <si>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</si>
  <si>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</si>
  <si>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</si>
  <si>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</si>
  <si>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</si>
  <si>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</si>
  <si>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</si>
  <si>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</si>
  <si>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</si>
  <si>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</si>
  <si>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</si>
  <si>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</si>
  <si>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</si>
  <si>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</si>
  <si>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</si>
  <si>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</si>
  <si>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</si>
  <si>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</si>
  <si>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</si>
  <si>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</si>
  <si>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</si>
  <si>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</si>
  <si>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</si>
  <si>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</si>
  <si>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</si>
  <si>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</si>
  <si>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</si>
  <si>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</si>
  <si>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</si>
  <si>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</si>
  <si>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</si>
  <si>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</si>
  <si>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</si>
  <si>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</si>
  <si>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</si>
  <si>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</si>
  <si>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</si>
  <si>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</si>
  <si>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</si>
  <si>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</si>
  <si>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</si>
  <si>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</si>
  <si>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</si>
  <si>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</si>
  <si>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</si>
  <si>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</si>
  <si>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</si>
  <si>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</si>
  <si>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</si>
  <si>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</si>
  <si>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</si>
  <si>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</si>
  <si>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</si>
  <si>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</si>
  <si>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</si>
  <si>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</si>
  <si>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</si>
  <si>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</si>
  <si>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</si>
  <si>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</si>
  <si>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</si>
  <si>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</si>
  <si>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</si>
  <si>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</si>
  <si>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</si>
  <si>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</si>
  <si>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</si>
  <si>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</si>
  <si>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</si>
  <si>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</si>
  <si>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</si>
  <si>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</si>
  <si>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</si>
  <si>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</si>
  <si>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</si>
  <si>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</si>
  <si>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</si>
  <si>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</si>
  <si>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</si>
  <si>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</si>
  <si>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</si>
  <si>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</si>
  <si>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</si>
  <si>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</si>
  <si>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</si>
  <si>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</si>
  <si>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</si>
  <si>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</si>
  <si>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</si>
  <si>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</si>
  <si>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</si>
  <si>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</si>
  <si>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</si>
  <si>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</si>
  <si>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</si>
  <si>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</si>
  <si>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</si>
  <si>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</si>
  <si>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</si>
  <si>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</si>
  <si>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</si>
  <si>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</si>
  <si>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</si>
  <si>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</si>
  <si>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</si>
  <si>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</si>
  <si>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</si>
  <si>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</si>
  <si>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</si>
  <si>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</si>
  <si>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</si>
  <si>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</si>
  <si>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</si>
  <si>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</si>
  <si>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</si>
  <si>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</si>
  <si>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</si>
  <si>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</si>
  <si>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</si>
  <si>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</si>
  <si>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</si>
  <si>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</si>
  <si>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</si>
  <si>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</si>
  <si>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</si>
  <si>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</si>
  <si>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</si>
  <si>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</si>
  <si>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</si>
  <si>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</si>
  <si>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</si>
  <si>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</si>
  <si>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</si>
  <si>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</si>
  <si>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</si>
  <si>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</si>
  <si>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</si>
  <si>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</si>
  <si>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</si>
  <si>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</si>
  <si>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</si>
  <si>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</si>
  <si>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</si>
  <si>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</si>
  <si>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</si>
  <si>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</si>
  <si>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</si>
  <si>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</si>
  <si>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</si>
  <si>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</si>
  <si>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</si>
  <si>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</si>
  <si>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</si>
  <si>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</si>
  <si>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</si>
  <si>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</si>
  <si>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</si>
  <si>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</si>
  <si>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</si>
  <si>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</si>
  <si>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</si>
  <si>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</si>
  <si>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</si>
  <si>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</si>
  <si>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</si>
  <si>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</si>
  <si>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</si>
  <si>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</si>
  <si>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</si>
  <si>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</si>
  <si>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</si>
  <si>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</si>
  <si>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</si>
  <si>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</si>
  <si>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</si>
  <si>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</si>
  <si>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</si>
  <si>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</si>
  <si>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</si>
  <si>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</si>
  <si>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</si>
  <si>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</si>
  <si>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</si>
  <si>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</si>
  <si>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</si>
  <si>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</si>
  <si>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</si>
  <si>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</si>
  <si>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</si>
  <si>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</si>
  <si>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</si>
  <si>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</si>
  <si>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</si>
  <si>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</si>
  <si>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</si>
  <si>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</si>
  <si>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</si>
  <si>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</si>
  <si>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</si>
  <si>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</si>
  <si>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</si>
  <si>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</si>
  <si>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</si>
  <si>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</si>
  <si>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</si>
  <si>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</si>
  <si>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</si>
  <si>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</si>
  <si>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</si>
  <si>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</si>
  <si>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</si>
  <si>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</si>
  <si>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</si>
  <si>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</si>
  <si>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</si>
  <si>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</si>
  <si>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</si>
  <si>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</si>
  <si>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</si>
  <si>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</si>
  <si>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</si>
  <si>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</si>
  <si>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</si>
  <si>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</si>
  <si>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</si>
  <si>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</si>
  <si>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</si>
  <si>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</si>
  <si>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</si>
  <si>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</si>
  <si>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</si>
  <si>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</si>
  <si>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</si>
  <si>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</si>
  <si>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</si>
  <si>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</si>
  <si>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</si>
  <si>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</si>
  <si>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</si>
  <si>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</si>
  <si>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</si>
  <si>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</si>
  <si>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</si>
  <si>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</si>
  <si>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</si>
  <si>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</si>
  <si>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</si>
  <si>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</si>
  <si>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</si>
  <si>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</si>
  <si>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</si>
  <si>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</si>
  <si>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</si>
  <si>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</si>
  <si>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</si>
  <si>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</si>
  <si>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</si>
  <si>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</si>
  <si>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</si>
  <si>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</si>
  <si>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</si>
  <si>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</si>
  <si>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</si>
  <si>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</si>
  <si>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</si>
  <si>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</si>
  <si>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</si>
  <si>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</si>
  <si>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</si>
  <si>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</si>
  <si>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</si>
  <si>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</si>
  <si>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</si>
  <si>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</si>
  <si>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</si>
  <si>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</si>
  <si>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</si>
  <si>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</si>
  <si>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</si>
  <si>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</si>
  <si>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</si>
  <si>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</si>
  <si>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</si>
  <si>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</si>
  <si>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</si>
  <si>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</si>
  <si>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</si>
  <si>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</si>
  <si>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</si>
  <si>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</si>
  <si>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</si>
  <si>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</si>
  <si>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</si>
  <si>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</si>
  <si>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</si>
  <si>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</si>
  <si>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</si>
  <si>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</si>
  <si>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</si>
  <si>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</si>
  <si>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</si>
  <si>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</si>
  <si>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</si>
  <si>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</si>
  <si>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</si>
  <si>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</si>
  <si>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</si>
  <si>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</si>
  <si>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</si>
  <si>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</si>
  <si>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</si>
  <si>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</si>
  <si>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</si>
  <si>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</si>
  <si>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</si>
  <si>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</si>
  <si>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</si>
  <si>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</si>
  <si>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</si>
  <si>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</si>
  <si>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</si>
  <si>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</si>
  <si>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</si>
  <si>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</si>
  <si>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</si>
  <si>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</si>
  <si>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</si>
  <si>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</si>
  <si>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</si>
  <si>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</si>
  <si>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</si>
  <si>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</si>
  <si>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</si>
  <si>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</si>
  <si>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</si>
  <si>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</si>
  <si>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</si>
  <si>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</si>
  <si>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</si>
  <si>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</si>
  <si>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</si>
  <si>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</si>
  <si>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</si>
  <si>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</si>
  <si>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</si>
  <si>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</si>
  <si>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</si>
  <si>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</si>
  <si>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</si>
  <si>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</si>
  <si>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</si>
  <si>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</si>
  <si>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</si>
  <si>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</si>
  <si>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</si>
  <si>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</si>
  <si>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</si>
  <si>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</si>
  <si>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</si>
  <si>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</si>
  <si>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</si>
  <si>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</si>
  <si>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</si>
  <si>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</si>
  <si>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</si>
  <si>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</si>
  <si>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</si>
  <si>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</si>
  <si>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PCM-20251113-00001903</t>
  </si>
  <si>
    <t>Critical</t>
  </si>
  <si>
    <t xml:space="preserve">team on way need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</si>
  <si>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</si>
  <si>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</si>
  <si>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</si>
  <si>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</si>
  <si>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</si>
  <si>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</si>
  <si>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</si>
  <si>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</si>
  <si>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</si>
  <si>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</si>
  <si>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</si>
  <si>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</si>
  <si>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</si>
  <si>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</si>
  <si>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</si>
  <si>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</si>
  <si>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</si>
  <si>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</si>
  <si>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</si>
  <si>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</si>
  <si>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</si>
  <si>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</si>
  <si>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</si>
  <si>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</si>
  <si>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</si>
  <si>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</si>
  <si>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</si>
  <si>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</si>
  <si>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</si>
  <si>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</si>
  <si>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</si>
  <si>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</si>
  <si>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</si>
  <si>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</si>
  <si>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</si>
  <si>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</si>
  <si>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</si>
  <si>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</si>
  <si>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</si>
  <si>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</si>
  <si>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</si>
  <si>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</si>
  <si>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</si>
  <si>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</si>
  <si>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</si>
  <si>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</si>
  <si>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</si>
  <si>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</si>
  <si>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</si>
  <si>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</si>
  <si>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</si>
  <si>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</si>
  <si>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</si>
  <si>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</si>
  <si>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</si>
  <si>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</si>
  <si>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</si>
  <si>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</si>
  <si>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</si>
  <si>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</si>
  <si>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</si>
  <si>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</si>
  <si>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</si>
  <si>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</si>
  <si>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</si>
  <si>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</si>
  <si>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</si>
  <si>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</si>
  <si>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</si>
  <si>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</si>
  <si>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</si>
  <si>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</si>
  <si>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</si>
  <si>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</si>
  <si>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</si>
  <si>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</si>
  <si>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</si>
  <si>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</si>
  <si>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</si>
  <si>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</si>
  <si>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</si>
  <si>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</si>
  <si>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</si>
  <si>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</si>
  <si>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</si>
  <si>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</si>
  <si>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</si>
  <si>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</si>
  <si>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</si>
  <si>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</si>
  <si>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</si>
  <si>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</si>
  <si>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</si>
  <si>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</si>
  <si>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</si>
  <si>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</si>
  <si>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ETA 30 mins.</t>
  </si>
  <si>
    <t>PCM-20251113-00001857</t>
  </si>
  <si>
    <t>Minor</t>
  </si>
  <si>
    <t xml:space="preserve">setor down at 4G // EM team on the way need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</si>
</sst>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311.99946909722348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13140</v>
      </c>
      <c r="E3" s="110" t="s">
        <v>39024</v>
      </c>
      <c r="F3" s="111">
        <v>45974.879571759258</v>
      </c>
      <c r="G3" s="112">
        <f t="shared" ref="G3:G14" ca="1" si="0">IFERROR(NOW()-F3,"")</f>
        <v>6.8323263891215902E-2</v>
      </c>
      <c r="H3" s="111">
        <v>45974.879525462966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45974.94789502315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45974.94789502315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45974.94789502315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45974.94789502315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45974.94789502315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45974.94789502315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45974.94789502315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45974.94789502315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45974.94789502315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45974.94789502315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45974.94789502315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ref="G15:G46" ca="1" si="1">IFERROR(NOW()-F15,"")</f>
        <v>45974.94789502315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45974.94789502315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45974.94789502315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45974.94789502315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45974.94789502315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45974.94789502315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45974.94789502315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45974.94789502315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45974.94789502315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45974.94789502315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45974.94789502315</v>
      </c>
      <c r="H25" s="111"/>
      <c r="I25" s="109" t="str">
        <f>IFERROR(VLOOKUP(D25,DB!A:F,6,0),"")</f>
        <v/>
      </c>
      <c r="J25" s="109" t="str">
        <f>IFERROR(VLOOKUP(D25,DB!A:G,7,0),"")</f>
        <v/>
      </c>
      <c r="K25" s="113"/>
      <c r="L25" s="114" t="str">
        <f>IFERROR(VLOOKUP(D25,DB!A:I,9,0),"")</f>
        <v/>
      </c>
    </row>
    <row r="26" spans="1:12" ht="15" customHeight="1">
      <c r="A26" s="117"/>
      <c r="B26" s="118" t="str">
        <f>IFERROR(VLOOKUP(D26,DB!A:K,11,0),"")</f>
        <v/>
      </c>
      <c r="C26" s="118"/>
      <c r="D26" s="118"/>
      <c r="E26" s="119"/>
      <c r="F26" s="120"/>
      <c r="G26" s="121">
        <f t="shared" ca="1" si="1"/>
        <v>45974.94789502315</v>
      </c>
      <c r="H26" s="120"/>
      <c r="I26" s="118" t="str">
        <f>IFERROR(VLOOKUP(D26,DB!A:F,6,0),"")</f>
        <v/>
      </c>
      <c r="J26" s="118" t="str">
        <f>IFERROR(VLOOKUP(D26,DB!A:G,7,0),"")</f>
        <v/>
      </c>
      <c r="K26" s="122"/>
      <c r="L26" s="123" t="str">
        <f>IFERROR(VLOOKUP(D26,DB!A:I,9,0),"")</f>
        <v/>
      </c>
    </row>
    <row r="27" spans="1:12" ht="15" customHeight="1">
      <c r="A27" s="150"/>
      <c r="B27" s="151" t="str">
        <f>IFERROR(VLOOKUP(D27,DB!A:K,11,0),"")</f>
        <v/>
      </c>
      <c r="C27" s="151"/>
      <c r="D27" s="151"/>
      <c r="E27" s="152"/>
      <c r="F27" s="149"/>
      <c r="G27" s="153">
        <f ca="1">IFERROR(NOW()-F27,"")</f>
        <v>45974.94789502315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45974.94789502315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45974.94789502315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45974.94789502315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45974.94789502315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45974.94789502315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45974.94789502315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45974.94789502315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45974.94789502315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45974.94789502315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45974.94789502315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45974.94789502315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45974.94789502315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45974.94789502315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45974.94789502315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45974.94789502315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45974.94789502315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45974.94789502315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45974.94789502315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45974.94789502315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45974.94789502315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45974.94789502315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45974.94789502315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45974.94789502315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45974.94789502315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45974.94789502315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45974.94789502315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45974.94789502315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45974.94789502315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45974.94789502315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45974.94789502315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45974.94789502315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45974.94789502315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45974.94789502315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45974.94789502315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45974.94789502315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45974.94789502315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45974.94789502315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45974.94789502315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45974.94789502315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45974.94789502315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45974.94789502315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45974.94789502315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45974.94789502315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45974.94789502315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45974.94789502315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45974.94789502315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45974.94789502315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45974.94789502315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45974.94789502315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45974.94789502315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45974.94789502315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45974.94789502315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45974.94789502315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45974.94789502315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45974.94789502315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45974.94789502315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45974.94789502315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45974.94789502315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45974.94789502315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45974.94789502315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45974.94789502315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45974.94789502315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45974.94789502315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45974.94789502315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45974.94789502315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45974.94789502315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45974.94789502315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45974.94789502315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45974.94789502315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45974.94789502315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45974.94789502315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45974.94789502315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45974.94789502315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45974.94789502315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45974.94789502315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45974.94789502315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45974.94789502315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45974.94789502315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45974.94789502315</v>
      </c>
      <c r="H106" s="149"/>
      <c r="I106" s="151" t="str">
        <f>IFERROR(VLOOKUP(D106,DB!A:F,6,0),"")</f>
        <v/>
      </c>
      <c r="J106" s="151" t="str">
        <f>IFERROR(VLOOKUP(D106,DB!A:G,7,0),"")</f>
        <v/>
      </c>
      <c r="K106" s="154"/>
      <c r="L106" s="155" t="str">
        <f>IFERROR(VLOOKUP(D106,DB!A:I,9,0),"")</f>
        <v/>
      </c>
    </row>
  </sheetData>
  <customSheetViews>
    <customSheetView guid="{F6042A99-DD27-4453-835D-0834D95730CC}" filter="1" showAutoFilter="1">
      <pageMargins left="0" right="0" top="0" bottom="0" header="0" footer="0"/>
      <autoFilter ref="B1:M1" xr:uid="{8AEDFFC3-FC5C-4F20-9268-28760950201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149.94805706018815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0.34161030092946021</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45974.94789502315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45974.94789502315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45974.94789502315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45974.94789502315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45974.94789502315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45974.94789502315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45974.94789502315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45974.94789502315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45974.94789502315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45974.94789502315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45974.94789502315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45974.94789502315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45974.94789502315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45974.94789502315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45974.94789502315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45974.94789502315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45974.94789502315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45974.94789502315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45974.94789502315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45974.94789502315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45974.94789502315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45974.94789502315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45974.94789502315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45974.94789502315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45974.94789502315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45974.94789502315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45974.94789502315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45974.94789502315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45974.94789502315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45974.94789502315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45974.94789502315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45974.94789502315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45974.94789502315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45974.94789502315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45974.94789502315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45974.94789502315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45974.94789502315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45974.94789502315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45974.94789502315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45974.94789502315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45974.94789502315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45974.94789502315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45974.94789502315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45974.94789502315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45974.94789502315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45974.94789502315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45974.94789502315</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45974.94789502315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45974.94789502315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45974.94789502315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45974.94789502315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45974.94789502315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45974.94789502315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45974.94789502315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45974.94789502315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45974.94789502315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45974.94789502315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45974.94789502315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45974.94789502315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45974.94789502315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45974.94789502315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45974.94789502315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45974.94789502315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45974.94789502315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45974.94789502315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45974.94789502315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45974.94789502315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45974.94789502315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45974.94789502315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45974.94789502315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45974.94789502315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45974.94789502315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45974.94789502315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45974.94789502315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45974.94789502315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45974.94789502315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45974.94789502315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45974.94789502315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45974.94789502315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45974.94789502315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45974.94789502315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45974.94789502315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45974.94789502315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45974.94789502315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45974.94789502315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45974.94789502315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45974.94789502315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45974.94789502315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45974.94789502315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45974.94789502315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45974.94789502315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45974.94789502315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45974.94789502315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45974.94789502315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45974.94789502315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45974.94789502315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45974.94789502315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45974.94789502315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45974.94789502315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45974.94789502315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45974.94789502315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45974.94789502315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45974.94789502315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45974.94789502315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45974.94789502315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45974.94789502315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45974.94789502315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45974.94789502315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45974.94789502315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45974.94789502315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45974.94789502315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45974.94789502315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45974.94789502315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45974.94789502315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45974.94789502315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45974.94789502315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45974.94789502315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45974.94789502315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45974.94789502315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45974.94789502315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45974.94789502315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45974.94789502315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45974.94789502315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45974.94789502315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45974.94789502315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45974.94789502315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45974.94789502315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45974.94789502315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45974.94789502315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45974.94789502315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45974.94789502315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45974.94789502315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45974.94789502315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45974.94789502315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45974.94789502315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45974.94789502315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45974.94789502315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45974.94789502315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45974.94789502315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45974.94789502315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45974.94789502315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45974.94789502315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45974.94789502315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45974.94789502315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45974.94789502315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45974.94789502315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45974.94789502315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45974.94789502315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45974.94789502315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45974.94789502315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45974.94789502315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45974.94789502315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45974.94789502315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45974.94789502315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45974.94789502315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45974.94789502315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45974.94789502315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45974.94789502315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45974.94789502315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45974.94789502315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45974.94789502315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45974.94789502315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45974.94789502315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45974.94789502315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45974.94789502315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45974.94789502315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45974.94789502315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45974.94789502315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45974.94789502315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45974.94789502315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45974.94789502315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45974.94789502315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45974.94789502315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45974.94789502315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45974.94789502315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45974.94789502315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45974.94789502315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45974.94789502315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45974.94789502315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45974.94789502315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45974.94789502315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45974.94789502315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45974.94789502315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45974.94789502315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45974.94789502315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45974.94789502315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45974.94789502315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45974.94789502315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45974.94789502315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45974.94789502315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45974.94789502315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45974.94789502315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45974.94789502315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45974.94789502315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45974.94789502315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45974.94789502315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45974.94789502315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45974.94789502315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45974.94789502315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45974.94789502315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45974.94789502315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45974.94789502315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45974.94789502315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45974.94789502315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45974.94789502315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45974.94789502315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45974.94789502315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45974.94789502315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45974.94789502315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45974.94789502315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45974.94789502315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45974.94789502315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45974.94789502315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45974.94789502315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45974.94789502315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45974.94789502315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45974.94789502315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45974.94789502315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45974.94789502315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45974.94789502315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45974.94789502315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45974.94789502315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45974.94789502315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45974.94789502315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45974.94789502315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45974.94789502315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45974.94789502315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45974.94789502315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45974.94789502315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45974.94789502315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45974.94789502315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45974.94789502315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45974.94789502315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45974.94789502315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45974.94789502315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45974.94789502315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45974.94789502315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45974.94789502315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45974.94789502315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45974.94789502315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45974.94789502315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45974.94789502315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45974.94789502315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45974.94789502315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45974.94789502315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45974.94789502315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45974.94789502315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45974.94789502315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45974.94789502315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45974.94789502315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45974.94789502315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45974.94789502315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45974.94789502315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45974.94789502315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45974.94789502315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45974.94789502315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45974.94789502315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45974.94789502315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45974.94789502315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45974.94789502315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45974.94789502315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45974.94789502315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45974.94789502315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45974.94789502315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45974.94789502315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45974.94789502315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45974.94789502315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45974.94789502315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45974.94789502315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45974.94789502315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45974.94789502315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45974.94789502315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45974.94789502315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45974.94789502315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45974.94789502315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45974.94789502315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45974.94789502315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45974.94789502315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45974.94789502315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45974.94789502315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45974.94789502315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45974.94789502315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45974.94789502315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45974.94789502315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45974.94789502315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45974.94789502315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45974.94789502315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45974.94789502315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45974.94789502315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45974.94789502315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45974.94789502315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45974.94789502315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45974.94789502315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45974.94789502315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45974.94789502315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45974.94789502315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45974.94789502315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45974.94789502315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45974.94789502315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45974.94789502315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45974.94789502315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45974.94789502315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45974.94789502315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45974.94789502315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45974.94789502315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45974.94789502315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45974.94789502315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45974.94789502315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45974.94789502315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45974.94789502315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45974.94789502315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45974.94789502315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45974.94789502315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45974.94789502315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45974.94789502315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45974.94789502315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45974.94789502315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45974.94789502315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45974.94789502315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45974.94789502315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45974.94789502315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45974.94789502315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45974.94789502315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45974.94789502315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45974.94789502315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45974.94789502315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45974.94789502315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45974.94789502315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45974.94789502315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45974.94789502315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45974.94789502315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45974.94789502315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45974.94789502315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45974.94789502315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45974.94789502315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45974.94789502315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45974.94789502315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45974.94789502315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45974.94789502315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45974.94789502315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45974.94789502315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45974.94789502315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45974.94789502315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45974.94789502315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45974.94789502315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45974.94789502315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45974.94789502315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45974.94789502315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45974.94789502315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45974.94789502315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45974.94789502315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45974.94789502315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45974.94789502315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45974.94789502315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45974.94789502315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45974.94789502315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45974.94789502315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45974.94789502315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45974.94789502315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45974.94789502315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45974.94789502315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45974.94789502315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45974.94789502315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45974.94789502315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45974.94789502315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45974.94789502315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45974.94789502315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45974.94789502315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45974.94789502315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45974.94789502315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45974.94789502315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45974.94789502315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45974.94789502315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45974.94789502315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45974.94789502315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45974.94789502315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45974.94789502315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45974.94789502315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45974.94789502315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45974.94789502315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45974.94789502315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45974.94789502315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45974.94789502315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45974.94789502315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45974.94789502315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45974.94789502315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45974.94789502315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45974.94789502315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45974.94789502315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45974.94789502315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45974.94789502315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45974.94789502315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45974.94789502315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45974.94789502315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45974.94789502315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45974.94789502315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45974.94789502315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45974.94789502315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45974.94789502315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45974.94789502315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45974.94789502315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45974.94789502315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45974.94789502315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45974.94789502315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45974.94789502315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45974.94789502315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45974.94789502315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45974.94789502315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45974.94789502315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45974.94789502315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45974.94789502315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45974.94789502315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45974.94789502315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45974.94789502315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45974.94789502315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45974.94789502315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45974.94789502315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45974.94789502315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45974.94789502315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45974.94789502315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45974.94789502315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45974.94789502315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45974.94789502315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45974.94789502315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45974.94789502315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45974.94789502315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45974.94789502315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45974.94789502315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45974.94789502315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45974.94789502315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45974.94789502315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45974.94789502315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45974.94789502315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45974.94789502315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45974.94789502315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45974.94789502315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45974.94789502315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45974.94789502315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45974.94789502315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45974.94789502315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45974.94789502315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45974.94789502315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45974.94789502315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45974.94789502315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45974.94789502315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45974.94789502315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45974.94789502315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45974.94789502315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45974.94789502315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45974.94789502315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45974.94789502315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45974.94789502315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45974.94789502315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45974.94789502315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45974.94789502315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45974.94789502315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45974.94789502315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45974.94789502315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45974.94789502315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45974.94789502315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45974.94789502315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45974.94789502315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45974.94789502315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45974.94789502315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45974.94789502315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45974.94789502315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45974.94789502315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45974.94789502315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45974.94789502315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45974.94789502315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45974.94789502315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45974.94789502315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45974.94789502315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45974.94789502315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45974.94789502315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45974.94789502315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45974.94789502315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45974.94789502315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45974.94789502315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45974.94789502315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45974.94789502315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45974.94789502315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45974.94789502315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45974.94789502315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45974.94789502315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45974.94789502315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45974.94789502315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45974.94789502315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45974.94789502315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45974.94789502315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45974.94789502315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45974.94789502315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45974.94789502315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45974.94789502315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45974.94789502315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45974.94789502315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45974.94789502315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45974.94789502315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45974.94789502315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45974.94789502315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45974.94789502315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45974.94789502315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45974.94789502315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45974.94789502315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45974.94789502315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45974.94789502315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45974.94789502315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45974.94789502315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45974.94789502315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45974.94789502315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45974.94789502315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45974.94789502315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45974.94789502315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45974.94789502315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45974.94789502315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45974.94789502315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45974.94789502315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45974.94789502315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45974.94789502315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45974.94789502315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45974.94789502315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45974.94789502315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45974.94789502315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45974.94789502315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45974.94789502315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45974.94789502315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45974.94789502315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45974.94789502315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45974.94789502315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45974.94789502315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45974.94789502315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45974.94789502315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45974.94789502315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45974.94789502315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45974.94789502315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45974.94789502315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45974.94789502315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45974.94789502315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45974.94789502315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45974.94789502315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45974.94789502315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45974.94789502315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45974.94789502315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45974.94789502315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45974.94789502315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45974.94789502315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45974.94789502315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45974.94789502315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45974.94789502315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45974.94789502315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45974.94789502315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45974.94789502315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45974.94789502315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45974.94789502315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45974.94789502315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45974.94789502315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45974.94789502315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45974.94789502315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45974.94789502315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45974.94789502315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45974.94789502315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45974.94789502315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45974.94789502315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45974.94789502315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45974.94789502315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45974.94789502315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45974.94789502315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45974.94789502315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45974.94789502315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45974.94789502315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45974.94789502315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45974.94789502315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45974.94789502315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45974.94789502315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45974.94789502315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45974.94789502315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45974.94789502315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45974.94789502315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45974.94789502315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45974.94789502315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45974.94789502315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45974.94789502315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45974.94789502315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45974.94789502315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45974.94789502315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45974.94789502315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45974.94789502315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45974.94789502315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45974.94789502315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45974.94789502315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45974.94789502315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45974.94789502315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45974.94789502315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45974.94789502315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45974.94789502315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45974.94789502315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45974.94789502315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45974.94789502315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45974.94789502315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45974.94789502315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45974.94789502315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45974.94789502315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45974.94789502315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45974.94789502315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45974.94789502315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45974.94789502315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45974.94789502315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45974.94789502315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45974.94789502315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45974.94789502315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45974.94789502315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45974.94789502315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45974.94789502315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45974.94789502315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45974.94789502315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45974.94789502315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45974.94789502315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45974.94789502315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45974.94789502315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45974.94789502315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45974.94789502315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45974.94789502315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45974.94789502315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45974.94789502315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45974.94789502315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45974.94789502315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45974.94789502315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45974.94789502315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45974.94789502315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45974.94789502315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45974.94789502315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45974.94789502315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45974.94789502315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45974.94789502315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45974.94789502315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45974.94789502315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45974.94789502315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45974.94789502315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45974.94789502315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45974.94789502315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45974.94789502315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45974.94789502315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45974.94789502315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45974.94789502315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45974.94789502315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45974.94789502315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45974.94789502315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45974.94789502315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45974.94789502315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45974.94789502315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45974.94789502315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45974.94789502315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45974.94789502315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45974.94789502315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45974.94789502315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45974.94789502315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45974.94789502315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45974.94789502315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45974.94789502315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45974.94789502315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45974.94789502315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45974.94789502315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45974.94789502315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45974.94789502315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45974.94789502315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45974.94789502315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45974.94789502315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45974.94789502315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45974.94789502315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45974.94789502315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45974.94789502315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45974.94789502315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45974.94789502315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45974.94789502315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45974.94789502315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45974.94789502315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45974.94789502315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45974.94789502315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45974.94789502315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45974.94789502315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45974.94789502315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45974.94789502315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45974.94789502315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45974.94789502315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45974.94789502315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45974.94789502315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45974.94789502315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45974.94789502315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45974.94789502315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45974.94789502315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45974.94789502315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45974.94789502315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45974.94789502315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45974.94789502315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45974.94789502315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45974.94789502315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45974.94789502315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45974.94789502315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45974.94789502315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45974.94789502315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45974.94789502315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45974.94789502315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45974.94789502315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45974.94789502315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45974.94789502315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45974.94789502315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45974.94789502315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45974.94789502315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45974.94789502315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45974.94789502315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45974.94789502315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45974.94789502315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45974.94789502315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45974.94789502315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45974.94789502315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45974.94789502315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45974.94789502315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45974.94789502315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45974.94789502315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45974.94789502315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45974.94789502315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45974.94789502315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45974.94789502315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45974.94789502315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45974.94789502315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45974.94789502315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45974.94789502315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45974.94789502315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45974.94789502315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45974.94789502315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45974.94789502315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45974.94789502315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45974.94789502315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45974.94789502315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45974.94789502315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45974.94789502315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45974.94789502315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45974.94789502315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45974.94789502315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45974.94789502315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45974.94789502315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45974.94789502315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45974.94789502315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45974.94789502315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45974.94789502315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45974.94789502315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45974.94789502315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45974.94789502315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45974.94789502315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45974.94789502315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45974.94789502315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45974.94789502315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45974.94789502315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45974.94789502315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45974.94789502315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45974.94789502315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45974.94789502315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45974.94789502315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45974.94789502315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45974.94789502315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45974.94789502315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45974.94789502315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45974.94789502315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45974.94789502315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45974.94789502315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45974.94789502315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45974.94789502315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45974.94789502315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45974.94789502315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45974.94789502315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45974.94789502315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45974.94789502315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45974.94789502315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45974.94789502315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45974.94789502315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45974.94789502315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45974.94789502315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45974.94789502315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45974.94789502315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45974.94789502315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45974.94789502315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45974.94789502315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45974.94789502315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45974.94789502315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45974.94789502315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45974.94789502315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45974.94789502315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45974.94789502315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45974.94789502315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45974.94789502315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45974.94789502315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45974.94789502315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45974.94789502315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45974.94789502315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45974.94789502315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45974.94789502315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45974.94789502315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45974.94789502315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45974.94789502315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45974.94789502315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45974.94789502315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45974.94789502315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45974.94789502315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45974.94789502315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45974.94789502315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45974.94789502315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45974.94789502315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45974.94789502315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45974.94789502315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45974.94789502315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45974.94789502315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45974.94789502315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45974.94789502315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45974.94789502315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45974.94789502315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45974.94789502315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45974.94789502315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45974.94789502315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45974.94789502315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45974.94789502315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45974.94789502315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45974.94789502315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45974.94789502315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45974.94789502315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45974.94789502315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45974.94789502315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45974.94789502315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45974.94789502315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45974.94789502315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45974.94789502315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45974.94789502315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45974.94789502315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45974.94789502315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45974.94789502315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45974.94789502315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45974.94789502315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45974.94789502315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45974.94789502315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45974.94789502315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45974.94789502315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45974.94789502315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45974.94789502315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45974.94789502315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45974.94789502315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45974.94789502315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45974.94789502315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45974.94789502315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45974.94789502315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45974.94789502315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45974.94789502315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45974.94789502315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45974.94789502315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45974.94789502315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45974.94789502315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45974.94789502315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45974.94789502315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45974.94789502315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45974.94789502315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45974.94789502315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45974.94789502315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45974.94789502315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45974.94789502315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45974.94789502315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45974.94789502315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45974.94789502315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45974.94789502315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45974.94789502315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45974.94789502315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45974.94789502315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45974.94789502315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45974.94789502315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45974.94789502315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45974.94789502315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45974.94789502315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45974.94789502315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45974.94789502315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45974.94789502315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45974.94789502315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45974.94789502315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45974.94789502315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45974.94789502315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45974.94789502315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45974.94789502315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45974.94789502315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45974.94789502315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45974.94789502315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45974.94789502315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45974.94789502315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45974.94789502315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45974.94789502315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45974.94789502315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45974.94789502315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45974.94789502315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45974.94789502315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45974.94789502315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45974.94789502315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45974.94789502315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45974.94789502315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45974.94789502315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45974.94789502315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45974.94789502315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45974.94789502315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45974.94789502315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45974.94789502315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45974.94789502315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45974.94789502315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45974.94789502315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45974.94789502315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45974.94789502315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45974.94789502315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45974.94789502315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45974.94789502315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45974.94789502315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45974.94789502315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45974.94789502315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45974.94789502315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45974.94789502315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45974.94789502315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45974.94789502315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45974.94789502315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45974.94789502315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45974.94789502315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45974.94789502315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45974.94789502315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45974.94789502315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45974.94789502315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45974.94789502315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45974.94789502315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45974.94789502315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45974.94789502315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45974.94789502315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45974.94789502315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45974.94789502315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45974.94789502315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45974.94789502315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45974.94789502315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45974.94789502315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45974.94789502315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45974.94789502315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45974.94789502315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45974.94789502315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45974.94789502315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45974.94789502315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45974.94789502315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45974.94789502315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45974.94789502315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45974.94789502315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45974.94789502315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45974.94789502315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45974.94789502315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45974.94789502315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45974.94789502315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45974.94789502315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45974.94789502315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45974.94789502315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45974.94789502315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45974.94789502315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45974.94789502315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45974.94789502315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45974.94789502315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45974.94789502315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45974.94789502315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45974.94789502315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45974.94789502315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45974.94789502315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45974.94789502315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45974.94789502315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45974.94789502315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45974.94789502315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45974.94789502315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45974.94789502315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45974.94789502315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45974.94789502315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45974.94789502315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45974.94789502315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45974.94789502315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45974.94789502315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45974.94789502315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45974.94789502315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45974.94789502315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45974.94789502315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45974.94789502315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45974.94789502315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45974.94789502315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45974.94789502315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45974.94789502315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45974.94789502315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45974.94789502315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45974.94789502315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45974.94789502315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45974.94789502315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45974.94789502315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45974.94789502315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45974.94789502315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45974.94789502315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45974.94789502315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45974.94789502315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45974.94789502315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45974.94789502315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45974.94789502315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45974.94789502315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45974.94789502315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45974.94789502315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45974.94789502315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45974.94789502315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45974.94789502315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45974.94789502315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45974.94789502315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45974.94789502315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45974.94789502315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45974.94789502315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45974.94789502315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45974.94789502315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45974.94789502315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45974.94789502315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45974.94789502315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45974.94789502315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45974.94789502315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45974.94789502315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45974.94789502315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45974.94789502315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45974.94789502315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45974.94789502315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45974.94789502315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45974.94789502315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45974.94789502315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45974.94789502315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45974.94789502315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45974.94789502315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45974.94789502315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45974.94789502315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45974.94789502315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45974.94789502315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45974.94789502315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45974.94789502315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45974.94789502315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45974.94789502315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45974.94789502315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45974.94789502315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45974.94789502315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45974.94789502315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45974.94789502315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45974.94789502315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45974.94789502315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45974.94789502315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45974.94789502315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45974.94789502315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45974.94789502315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45974.94789502315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45974.94789502315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45974.94789502315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45974.94789502315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45974.94789502315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45974.94789502315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45974.94789502315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45974.94789502315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45974.94789502315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45974.94789502315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45974.94789502315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45974.94789502315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45974.94789502315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45974.94789502315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45974.94789502315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45974.94789502315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45974.94789502315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45974.94789502315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45974.94789502315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45974.94789502315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45974.94789502315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45974.94789502315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45974.94789502315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45974.94789502315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45974.94789502315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45974.94789502315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45974.94789502315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45974.94789502315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45974.94789502315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45974.94789502315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45974.94789502315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45974.94789502315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45974.94789502315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45974.94789502315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45974.94789502315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45974.94789502315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45974.94789502315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45974.94789502315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271.46717743055342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45974.94789502315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45974.94789502315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45974.94789502315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45974.94789502315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45974.94789502315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45974.94789502315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45974.94789502315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45974.94789502315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45974.94789502315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45974.94789502315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45974.94789502315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45974.94789502315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45974.94789502315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45974.94789502315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45974.94789502315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45974.94789502315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45974.94789502315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45974.94789502315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45974.94789502315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45974.94789502315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45974.94789502315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45974.94789502315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45974.94789502315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45974.94789502315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45974.94789502315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45974.94789502315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45974.94789502315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45974.94789502315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45974.94789502315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45974.94789502315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45974.94789502315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45974.94789502315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45974.94789502315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45974.94789502315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45974.94789502315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45974.94789502315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45974.94789502315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45974.94789502315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45974.94789502315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45974.94789502315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45974.94789502315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45974.94789502315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45974.94789502315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45974.94789502315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45974.94789502315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45974.94789502315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45974.94789502315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45974.94789502315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45974.94789502315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45974.94789502315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45974.94789502315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45974.94789502315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45974.94789502315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45974.94789502315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45974.94789502315</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83.115834837961302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48.759017708332976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8" ca="1" si="1">IFERROR(NOW()-F4,"")</f>
        <v>26.286783912037208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0.11529085648362525</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c r="E7" s="124"/>
      <c r="F7" s="124"/>
      <c r="G7" s="126">
        <f t="shared" ca="1" si="1"/>
        <v>45974.94789502315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45974.94789502315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45974.94789502315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45974.94789502315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45974.94789502315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45974.94789502315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45974.94789502315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45974.94789502315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45974.94789502315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45974.94789502315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45974.94789502315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45974.94789502315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45974.94789502315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45974.94789502315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45974.94789502315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45974.94789502315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45974.94789502315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45974.94789502315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45974.94789502315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45974.94789502315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45974.94789502315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45974.94789502315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45974.94789502315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45974.94789502315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45974.94789502315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45974.94789502315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45974.94789502315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45974.94789502315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45974.94789502315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45974.94789502315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45974.94789502315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45974.94789502315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45974.94789502315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45974.94789502315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45974.94789502315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45974.94789502315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45974.94789502315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45974.94789502315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45974.94789502315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45974.94789502315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45974.94789502315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45974.94789502315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45974.94789502315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45974.94789502315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45974.94789502315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45974.94789502315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45974.94789502315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45974.94789502315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45974.94789502315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45974.94789502315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45974.94789502315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45974.94789502315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45974.94789502315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45974.94789502315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45974.94789502315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45974.94789502315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45974.94789502315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45974.94789502315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45974.94789502315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45974.94789502315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45974.94789502315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45974.94789502315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45974.94789502315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45974.94789502315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45974.94789502315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45974.94789502315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45974.94789502315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45974.94789502315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45974.94789502315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45974.94789502315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45974.94789502315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45974.94789502315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45974.94789502315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45974.94789502315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45974.94789502315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45974.94789502315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45974.94789502315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45974.94789502315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45974.94789502315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45974.94789502315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45974.94789502315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45974.94789502315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45974.94789502315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45974.94789502315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45974.94789502315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45974.94789502315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45974.94789502315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45974.94789502315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45974.94789502315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45974.94789502315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45974.94789502315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45974.94789502315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45974.94789502315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45974.94789502315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45974.94789502315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45974.94789502315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45974.94789502315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45974.94789502315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45974.94789502315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45974.94789502315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45974.94789502315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45974.94789502315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45974.94789502315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45974.94789502315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45974.94789502315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45974.94789502315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45974.94789502315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45974.94789502315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45974.94789502315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45974.94789502315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45974.94789502315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45974.94789502315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45974.94789502315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45974.94789502315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45974.94789502315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45974.94789502315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45974.94789502315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45974.94789502315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45974.94789502315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45974.94789502315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45974.94789502315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45974.94789502315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45974.94789502315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45974.94789502315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45974.94789502315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45974.94789502315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45974.94789502315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45974.94789502315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45974.94789502315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45974.94789502315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45974.94789502315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45974.94789502315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45974.94789502315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45974.94789502315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45974.94789502315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45974.94789502315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45974.94789502315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45974.94789502315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45974.94789502315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45974.94789502315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45974.94789502315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45974.94789502315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45974.94789502315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45974.94789502315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45974.94789502315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45974.94789502315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45974.94789502315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45974.94789502315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45974.94789502315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45974.94789502315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45974.94789502315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45974.94789502315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45974.94789502315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45974.94789502315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45974.94789502315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45974.94789502315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45974.94789502315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45974.94789502315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45974.94789502315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45974.94789502315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45974.94789502315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45974.94789502315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45974.94789502315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45974.94789502315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45974.94789502315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45974.94789502315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45974.94789502315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45974.94789502315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45974.94789502315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45974.94789502315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45974.94789502315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45974.94789502315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45974.94789502315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45974.94789502315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45974.94789502315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45974.94789502315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45974.94789502315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45974.94789502315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45974.94789502315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45974.94789502315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45974.94789502315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45974.94789502315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45974.94789502315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45974.94789502315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45974.94789502315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45974.94789502315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45974.94789502315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45974.94789502315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45974.94789502315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45974.94789502315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45974.94789502315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45974.94789502315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45974.94789502315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45974.94789502315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45974.94789502315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45974.94789502315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45974.94789502315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45974.94789502315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45974.94789502315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45974.94789502315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45974.94789502315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45974.94789502315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45974.94789502315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45974.94789502315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45974.94789502315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45974.94789502315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45974.94789502315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45974.94789502315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45974.94789502315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45974.94789502315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45974.94789502315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45974.94789502315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45974.94789502315</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35777</v>
      </c>
      <c r="E2" s="124" t="s">
        <v>39021</v>
      </c>
      <c r="F2" s="143">
        <v>45974.911793981482</v>
      </c>
      <c r="G2" s="105">
        <f t="shared" ref="G2:G38" ca="1" si="0">IFERROR(NOW()-F2,"-")</f>
        <v>3.6101041667279787E-2</v>
      </c>
      <c r="H2" s="143">
        <v>45974.919386574074</v>
      </c>
      <c r="I2" s="141" t="str">
        <f>IFERROR(VLOOKUP(D2,DB!A:F,6,0),"")</f>
        <v>SCECO</v>
      </c>
      <c r="J2" s="141" t="str">
        <f>IFERROR(VLOOKUP(D2,DB!A:G,7,0),"")</f>
        <v xml:space="preserve">Weak </v>
      </c>
      <c r="K2" s="144" t="s">
        <v>39122</v>
      </c>
      <c r="L2" s="145" t="str">
        <f>IFERROR(VLOOKUP(D2,DB!A:I,9,0),"")</f>
        <v>Latis</v>
      </c>
    </row>
    <row r="3" spans="1:16382" ht="31.5" customHeight="1">
      <c r="A3" s="140" t="s">
        <v>39123</v>
      </c>
      <c r="B3" s="141" t="str">
        <f>IFERROR(VLOOKUP(D3,DB!A:K,11,0),"")</f>
        <v>R6</v>
      </c>
      <c r="C3" s="142">
        <v>1</v>
      </c>
      <c r="D3" s="141" t="s">
        <v>33892</v>
      </c>
      <c r="E3" s="159" t="s">
        <v>39124</v>
      </c>
      <c r="F3" s="143">
        <v>45974.858148148145</v>
      </c>
      <c r="G3" s="105">
        <f t="shared" ca="1" si="0"/>
        <v>8.9746875004493631E-2</v>
      </c>
      <c r="H3" s="143">
        <v>45974.858148148145</v>
      </c>
      <c r="I3" s="141" t="str">
        <f>IFERROR(VLOOKUP(D3,DB!A:F,6,0),"")</f>
        <v>SCECO</v>
      </c>
      <c r="J3" s="141" t="str">
        <f>IFERROR(VLOOKUP(D3,DB!A:G,7,0),"")</f>
        <v>Vandalized+No BB Design</v>
      </c>
      <c r="K3" s="144" t="s">
        <v>39125</v>
      </c>
      <c r="L3" s="145" t="str">
        <f>IFERROR(VLOOKUP(D3,DB!A:I,9,0),"")</f>
        <v>Latis</v>
      </c>
    </row>
    <row r="4" spans="1:16382" ht="31.5" customHeight="1">
      <c r="A4" s="140"/>
      <c r="B4" s="141" t="str">
        <f>IFERROR(VLOOKUP(D4,DB!A:K,11,0),"")</f>
        <v/>
      </c>
      <c r="C4" s="142"/>
      <c r="D4" s="141"/>
      <c r="E4" s="124"/>
      <c r="F4" s="143"/>
      <c r="G4" s="105">
        <f t="shared" ca="1" si="0"/>
        <v>45974.94789502315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45974.94789502315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45974.94789502315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45974.94789502315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45974.94789502315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45974.94789502315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45974.94789502315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45974.94789502315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45974.94789502315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45974.94789502315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45974.94789502315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45974.94789502315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45974.94789502315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45974.94789502315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45974.94789502315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45974.94789502315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45974.94789502315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45974.94789502315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45974.94789502315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45974.94789502315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45974.94789502315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45974.94789502315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45974.94789502315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45974.94789502315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45974.94789502315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45974.94789502315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45974.94789502315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45974.94789502315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45974.94789502315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45974.94789502315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45974.94789502315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45974.94789502315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45974.94789502315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45974.94789502315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45974.94789502315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45974.94789502315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45974.94789502315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45974.94789502315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45974.94789502315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45974.94789502315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45974.94789502315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45974.94789502315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45974.94789502315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45974.94789502315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45974.94789502315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45974.94789502315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45974.94789502315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45974.94789502315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45974.94789502315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45974.94789502315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45974.94789502315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45974.94789502315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45974.94789502315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45974.94789502315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45974.94789502315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45974.94789502315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45974.94789502315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45974.94789502315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45974.94789502315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45974.94789502315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45974.94789502315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45974.94789502315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45974.94789502315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45974.94789502315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45974.94789502315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45974.94789502315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45974.94789502315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45974.94789502315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45974.94789502315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45974.94789502315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45974.94789502315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45974.94789502315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45974.94789502315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45974.94789502315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45974.94789502315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45974.94789502315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45974.94789502315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45974.94789502315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45974.94789502315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45974.94789502315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45974.94789502315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45974.94789502315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45974.94789502315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45974.94789502315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45974.94789502315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45974.94789502315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45974.94789502315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45974.94789502315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45974.94789502315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45974.94789502315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45974.94789502315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45974.94789502315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45974.94789502315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45974.94789502315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45974.94789502315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45974.94789502315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45974.94789502315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45974.94789502315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45974.94789502315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45974.94789502315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45974.94789502315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45974.94789502315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45974.94789502315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45974.94789502315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45974.94789502315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45974.94789502315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45974.94789502315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45974.94789502315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45974.94789502315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45974.94789502315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45974.94789502315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45974.94789502315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45974.94789502315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45974.94789502315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45974.94789502315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45974.94789502315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45974.94789502315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45974.94789502315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45974.94789502315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45974.94789502315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45974.94789502315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45974.94789502315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45974.94789502315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45974.94789502315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45974.94789502315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45974.94789502315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45974.94789502315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45974.94789502315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45974.94789502315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45974.94789502315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45974.94789502315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45974.94789502315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45974.94789502315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2025-11-13T19:47:21Z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