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862" documentId="13_ncr:1_{F6CB121F-512D-4AA6-A0C1-0FB36C537598}" xr6:coauthVersionLast="47" xr6:coauthVersionMax="47" xr10:uidLastSave="{EFA50B6C-482C-474B-BE98-61CD963EF832}"/>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<sst xmlns="http://schemas.openxmlformats.org/spreadsheetml/2006/main" count="179025" uniqueCount="39103">
  <si>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</si>
  <si>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</si>
  <si>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</si>
  <si>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</si>
  <si>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</si>
  <si>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</si>
  <si>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</si>
  <si>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</si>
  <si>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</si>
  <si>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</si>
  <si>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</si>
  <si>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</si>
  <si>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</si>
  <si>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</si>
  <si>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</si>
  <si>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</si>
  <si>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</si>
  <si>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</si>
  <si>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</si>
  <si>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</si>
  <si>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</si>
  <si>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</si>
  <si>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</si>
  <si>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</si>
  <si>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</si>
  <si>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</si>
  <si>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</si>
  <si>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</si>
  <si>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</si>
  <si>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</si>
  <si>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</si>
  <si>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</si>
  <si>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</si>
  <si>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</si>
  <si>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</si>
  <si>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</si>
  <si>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</si>
  <si>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</si>
  <si>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</si>
  <si>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</si>
  <si>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</si>
  <si>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</si>
  <si>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</si>
  <si>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</si>
  <si>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</si>
  <si>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</si>
  <si>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</si>
  <si>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</si>
  <si>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</si>
  <si>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</si>
  <si>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</si>
  <si>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</si>
  <si>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</si>
  <si>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</si>
  <si>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</si>
  <si>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</si>
  <si>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</si>
  <si>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</si>
  <si>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</si>
  <si>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</si>
  <si>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</si>
  <si>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</si>
  <si>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</si>
  <si>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</si>
  <si>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</si>
  <si>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</si>
  <si>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</si>
  <si>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</si>
  <si>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</si>
  <si>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</si>
  <si>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</si>
  <si>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</si>
  <si>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</si>
  <si>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</si>
  <si>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</si>
  <si>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</si>
  <si>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</si>
  <si>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</si>
  <si>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</si>
  <si>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</si>
  <si>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</si>
  <si>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</si>
  <si>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</si>
  <si>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</si>
  <si>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</si>
  <si>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</si>
  <si>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</si>
  <si>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</si>
  <si>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</si>
  <si>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</si>
  <si>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</si>
  <si>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</si>
  <si>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</si>
  <si>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</si>
  <si>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</si>
  <si>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</si>
  <si>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</si>
  <si>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</si>
  <si>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</si>
  <si>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</si>
  <si>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</si>
  <si>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</si>
  <si>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</si>
  <si>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</si>
  <si>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</si>
  <si>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</si>
  <si>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</si>
  <si>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</si>
  <si>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</si>
  <si>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</si>
  <si>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</si>
  <si>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</si>
  <si>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</si>
  <si>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</si>
  <si>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</si>
  <si>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</si>
  <si>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</si>
  <si>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</si>
  <si>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</si>
  <si>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</si>
  <si>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</si>
  <si>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</si>
  <si>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</si>
  <si>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</si>
  <si>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</si>
  <si>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</si>
  <si>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</si>
  <si>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</si>
  <si>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</si>
  <si>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</si>
  <si>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</si>
  <si>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</si>
  <si>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</si>
  <si>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</si>
  <si>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</si>
  <si>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</si>
  <si>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</si>
  <si>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</si>
  <si>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</si>
  <si>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</si>
  <si>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</si>
  <si>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</si>
  <si>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</si>
  <si>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</si>
  <si>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</si>
  <si>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</si>
  <si>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</si>
  <si>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</si>
  <si>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</si>
  <si>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</si>
  <si>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</si>
  <si>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</si>
  <si>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</si>
  <si>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</si>
  <si>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</si>
  <si>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</si>
  <si>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</si>
  <si>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</si>
  <si>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</si>
  <si>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</si>
  <si>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</si>
  <si>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</si>
  <si>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</si>
  <si>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</si>
  <si>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</si>
  <si>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</si>
  <si>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</si>
  <si>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</si>
  <si>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</si>
  <si>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</si>
  <si>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</si>
  <si>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</si>
  <si>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</si>
  <si>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</si>
  <si>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</si>
  <si>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</si>
  <si>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</si>
  <si>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</si>
  <si>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</si>
  <si>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</si>
  <si>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</si>
  <si>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</si>
  <si>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</si>
  <si>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</si>
  <si>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</si>
  <si>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</si>
  <si>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</si>
  <si>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</si>
  <si>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</si>
  <si>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</si>
  <si>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</si>
  <si>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</si>
  <si>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</si>
  <si>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</si>
  <si>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</si>
  <si>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</si>
  <si>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</si>
  <si>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</si>
  <si>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</si>
  <si>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</si>
  <si>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</si>
  <si>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</si>
  <si>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</si>
  <si>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</si>
  <si>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</si>
  <si>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</si>
  <si>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</si>
  <si>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</si>
  <si>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</si>
  <si>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</si>
  <si>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</si>
  <si>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</si>
  <si>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</si>
  <si>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</si>
  <si>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</si>
  <si>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</si>
  <si>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</si>
  <si>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</si>
  <si>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</si>
  <si>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</si>
  <si>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</si>
  <si>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</si>
  <si>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</si>
  <si>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</si>
  <si>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</si>
  <si>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</si>
  <si>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</si>
  <si>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</si>
  <si>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</si>
  <si>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</si>
  <si>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</si>
  <si>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</si>
  <si>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</si>
  <si>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</si>
  <si>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</si>
  <si>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</si>
  <si>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</si>
  <si>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</si>
  <si>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</si>
  <si>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</si>
  <si>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</si>
  <si>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</si>
  <si>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</si>
  <si>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</si>
  <si>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</si>
  <si>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</si>
  <si>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</si>
  <si>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</si>
  <si>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</si>
  <si>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</si>
  <si>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</si>
  <si>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</si>
  <si>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</si>
  <si>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</si>
  <si>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</si>
  <si>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</si>
  <si>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</si>
  <si>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</si>
  <si>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</si>
  <si>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</si>
  <si>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</si>
  <si>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</si>
  <si>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</si>
  <si>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</si>
  <si>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</si>
  <si>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</si>
  <si>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</si>
  <si>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</si>
  <si>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</si>
  <si>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</si>
  <si>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</si>
  <si>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</si>
  <si>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</si>
  <si>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</si>
  <si>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</si>
  <si>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</si>
  <si>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</si>
  <si>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</si>
  <si>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</si>
  <si>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</si>
  <si>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</si>
  <si>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</si>
  <si>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</si>
  <si>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</si>
  <si>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</si>
  <si>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</si>
  <si>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</si>
  <si>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</si>
  <si>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</si>
  <si>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</si>
  <si>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</si>
  <si>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</si>
  <si>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</si>
  <si>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</si>
  <si>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</si>
  <si>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</si>
  <si>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</si>
  <si>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</si>
  <si>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</si>
  <si>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</si>
  <si>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</si>
  <si>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</si>
  <si>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</si>
  <si>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</si>
  <si>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</si>
  <si>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</si>
  <si>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</si>
  <si>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</si>
  <si>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</si>
  <si>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</si>
  <si>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</si>
  <si>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</si>
  <si>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</si>
  <si>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</si>
  <si>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</si>
  <si>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</si>
  <si>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</si>
  <si>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</si>
  <si>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</si>
  <si>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</si>
  <si>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</si>
  <si>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</si>
  <si>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</si>
  <si>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</si>
  <si>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</si>
  <si>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</si>
  <si>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</si>
  <si>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</si>
  <si>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</si>
  <si>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</si>
  <si>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</si>
  <si>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</si>
  <si>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</si>
  <si>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</si>
  <si>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</si>
  <si>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</si>
  <si>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</si>
  <si>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</si>
  <si>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</si>
  <si>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</si>
  <si>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</si>
  <si>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</si>
  <si>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</si>
  <si>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</si>
  <si>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</si>
  <si>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</si>
  <si>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</si>
  <si>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</si>
  <si>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</si>
  <si>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</si>
  <si>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</si>
  <si>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</si>
  <si>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</si>
  <si>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</si>
  <si>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</si>
  <si>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</si>
  <si>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</si>
  <si>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</si>
  <si>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</si>
  <si>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</si>
  <si>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</si>
  <si>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</si>
  <si>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</si>
  <si>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</si>
  <si>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</si>
  <si>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</si>
  <si>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</si>
  <si>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</si>
  <si>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</si>
  <si>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</si>
  <si>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</si>
  <si>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</si>
  <si>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</si>
  <si>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</si>
  <si>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</si>
  <si>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</si>
  <si>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</si>
  <si>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</si>
  <si>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</si>
  <si>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</si>
  <si>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</si>
  <si>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</si>
  <si>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</si>
  <si>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</si>
  <si>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</si>
  <si>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</si>
  <si>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</si>
  <si>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</si>
  <si>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</si>
  <si>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</si>
  <si>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</si>
  <si>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</si>
  <si>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</si>
  <si>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</si>
  <si>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</si>
  <si>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</si>
  <si>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</si>
  <si>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</si>
  <si>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</si>
  <si>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</si>
  <si>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</si>
  <si>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</si>
  <si>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</si>
  <si>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</si>
  <si>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</si>
  <si>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</si>
  <si>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</si>
  <si>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</si>
  <si>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</si>
  <si>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</si>
  <si>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</si>
  <si>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</si>
  <si>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</si>
  <si>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</si>
  <si>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</si>
  <si>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</si>
  <si>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</si>
  <si>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</si>
  <si>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</si>
  <si>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</si>
  <si>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</si>
  <si>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</si>
  <si>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</si>
  <si>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</si>
  <si>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</si>
  <si>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</si>
  <si>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</si>
  <si>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</si>
  <si>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</si>
  <si>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</si>
  <si>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</si>
  <si>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</si>
  <si>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</si>
  <si>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</si>
  <si>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</si>
  <si>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</si>
  <si>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</si>
  <si>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</si>
  <si>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</si>
  <si>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</si>
  <si>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</si>
  <si>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</si>
  <si>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</si>
  <si>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</si>
  <si>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</si>
  <si>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</si>
  <si>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</si>
  <si>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</si>
  <si>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</si>
  <si>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</si>
  <si>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</si>
  <si>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</si>
  <si>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</si>
  <si>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</si>
  <si>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</si>
  <si>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</si>
  <si>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</si>
  <si>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</si>
  <si>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</si>
  <si>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</si>
  <si>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</si>
  <si>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</si>
  <si>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</si>
  <si>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</si>
  <si>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</si>
  <si>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</si>
  <si>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</si>
  <si>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</si>
  <si>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</si>
  <si>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</si>
  <si>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</si>
  <si>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</si>
  <si>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</si>
  <si>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</si>
  <si>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</si>
  <si>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</si>
  <si>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</si>
  <si>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</si>
  <si>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</si>
  <si>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</si>
  <si>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</si>
  <si>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</si>
  <si>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</si>
  <si>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</si>
  <si>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</si>
  <si>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</si>
  <si>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</si>
  <si>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</si>
  <si>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</si>
  <si>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</si>
  <si>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</si>
  <si>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</si>
  <si>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</si>
  <si>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</si>
  <si>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</si>
  <si>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</si>
  <si>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</si>
  <si>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</si>
  <si>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</si>
  <si>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</si>
  <si>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</si>
  <si>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</si>
  <si>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</si>
  <si>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</si>
  <si>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</si>
  <si>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</si>
  <si>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</si>
  <si>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</si>
  <si>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</si>
  <si>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</si>
  <si>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</si>
  <si>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</si>
  <si>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</si>
  <si>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</si>
  <si>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</si>
  <si>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</si>
  <si>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</si>
  <si>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</si>
  <si>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</si>
  <si>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</si>
  <si>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</si>
  <si>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</si>
  <si>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</si>
  <si>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</si>
  <si>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</si>
  <si>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</si>
  <si>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</si>
  <si>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</si>
  <si>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</si>
  <si>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</si>
  <si>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</si>
  <si>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</si>
  <si>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</si>
  <si>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</si>
  <si>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</si>
  <si>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</si>
  <si>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</si>
  <si>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</si>
  <si>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</si>
  <si>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</si>
  <si>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</si>
  <si>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</si>
  <si>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</si>
  <si>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</si>
  <si>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</si>
  <si>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</si>
  <si>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</si>
  <si>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</si>
  <si>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</si>
  <si>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</si>
  <si>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</si>
  <si>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</si>
  <si>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</si>
  <si>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</si>
  <si>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</si>
  <si>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</si>
  <si>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</si>
  <si>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</si>
  <si>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</si>
  <si>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</si>
  <si>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</si>
  <si>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</si>
  <si>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</si>
  <si>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</si>
  <si>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</si>
  <si>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</si>
  <si>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</si>
  <si>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</si>
  <si>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</si>
  <si>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</si>
  <si>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</si>
  <si>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</si>
  <si>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</si>
  <si>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</si>
  <si>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</si>
  <si>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</si>
  <si>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</si>
  <si>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</si>
  <si>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</si>
  <si>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</si>
  <si>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</si>
  <si>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</si>
  <si>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</si>
  <si>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</si>
  <si>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</si>
  <si>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</si>
  <si>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</si>
  <si>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</si>
  <si>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</si>
  <si>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</si>
  <si>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</si>
  <si>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</si>
  <si>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</si>
  <si>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</si>
  <si>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</si>
  <si>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</si>
  <si>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</si>
  <si>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</si>
  <si>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</si>
  <si>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</si>
  <si>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</si>
  <si>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</si>
  <si>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</si>
  <si>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</si>
  <si>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</si>
  <si>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</si>
  <si>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</si>
  <si>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</si>
  <si>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</si>
  <si>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</si>
  <si>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</si>
  <si>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</si>
  <si>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</si>
  <si>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</si>
  <si>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</si>
  <si>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</si>
  <si>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</si>
  <si>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</si>
  <si>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</si>
  <si>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</si>
  <si>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</si>
  <si>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</si>
  <si>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</si>
  <si>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</si>
  <si>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</si>
  <si>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</si>
  <si>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</si>
  <si>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</si>
  <si>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</si>
  <si>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</si>
  <si>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</si>
  <si>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</si>
  <si>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</si>
  <si>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</si>
  <si>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</si>
  <si>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</si>
  <si>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</si>
  <si>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</si>
  <si>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</si>
  <si>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</si>
  <si>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</si>
  <si>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</si>
  <si>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</si>
  <si>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</si>
  <si>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</si>
  <si>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</si>
  <si>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</si>
  <si>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</si>
  <si>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</si>
  <si>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</si>
  <si>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</si>
  <si>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</si>
  <si>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</si>
  <si>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</si>
  <si>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</si>
  <si>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</si>
  <si>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</si>
  <si>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</si>
  <si>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</si>
  <si>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</si>
  <si>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</si>
  <si>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</si>
  <si>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</si>
  <si>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</si>
  <si>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</si>
  <si>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</si>
  <si>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</si>
  <si>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</si>
  <si>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</si>
  <si>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</si>
  <si>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</si>
  <si>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</si>
  <si>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</si>
  <si>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</si>
  <si>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</si>
  <si>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</si>
  <si>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</si>
  <si>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</si>
  <si>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</si>
  <si>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</si>
  <si>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</si>
  <si>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</si>
  <si>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</si>
  <si>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</si>
  <si>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</si>
  <si>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</si>
  <si>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</si>
  <si>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</si>
  <si>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</si>
  <si>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</si>
  <si>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</si>
  <si>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</si>
  <si>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</si>
  <si>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</si>
  <si>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</si>
  <si>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</si>
  <si>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</si>
  <si>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</si>
  <si>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</si>
  <si>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</si>
  <si>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</si>
  <si>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</si>
  <si>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</si>
  <si>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</si>
  <si>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</si>
  <si>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</si>
  <si>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</si>
  <si>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</si>
  <si>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</si>
  <si>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</si>
  <si>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</si>
  <si>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</si>
  <si>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</si>
  <si>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</si>
  <si>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</si>
  <si>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</si>
  <si>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</si>
  <si>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</si>
  <si>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</si>
  <si>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</si>
  <si>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</si>
  <si>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</si>
  <si>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</si>
  <si>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</si>
  <si>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</si>
  <si>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</si>
  <si>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</si>
  <si>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</si>
  <si>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</si>
  <si>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</si>
  <si>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</si>
  <si>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</si>
  <si>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</si>
  <si>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</si>
  <si>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</si>
  <si>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</si>
  <si>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</si>
  <si>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</si>
  <si>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</si>
  <si>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</si>
  <si>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</si>
  <si>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</si>
  <si>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</si>
  <si>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</si>
  <si>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</si>
  <si>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</si>
  <si>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</si>
  <si>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</si>
  <si>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</si>
  <si>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</si>
  <si>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</si>
  <si>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</si>
  <si>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</si>
  <si>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</si>
  <si>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</si>
  <si>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</si>
  <si>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</si>
  <si>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</si>
  <si>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</si>
  <si>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</si>
  <si>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</si>
  <si>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</si>
  <si>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</si>
  <si>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</si>
  <si>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</si>
  <si>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</si>
  <si>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</si>
  <si>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</si>
  <si>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</si>
  <si>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</si>
  <si>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</si>
  <si>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</si>
  <si>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</si>
  <si>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</si>
  <si>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</si>
  <si>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</si>
  <si>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</si>
  <si>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</si>
  <si>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</si>
  <si>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</si>
  <si>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</si>
  <si>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</si>
  <si>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</si>
  <si>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</si>
  <si>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</si>
  <si>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</si>
  <si>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</si>
  <si>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</si>
  <si>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</si>
  <si>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</si>
  <si>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</si>
  <si>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</si>
  <si>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</si>
  <si>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</si>
  <si>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</si>
  <si>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</si>
  <si>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</si>
  <si>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</si>
  <si>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</si>
  <si>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</si>
  <si>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</si>
  <si>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</si>
  <si>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</si>
  <si>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</si>
  <si>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</si>
  <si>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</si>
  <si>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</si>
  <si>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</si>
  <si>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</si>
  <si>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</si>
  <si>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</si>
  <si>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</si>
  <si>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</si>
  <si>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</si>
  <si>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</si>
  <si>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</si>
  <si>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</si>
  <si>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</si>
  <si>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</si>
  <si>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</si>
  <si>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</si>
  <si>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</si>
  <si>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</si>
  <si>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</si>
  <si>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</si>
  <si>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</si>
  <si>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</si>
  <si>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</si>
  <si>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</si>
  <si>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</si>
  <si>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</si>
  <si>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</si>
  <si>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</si>
  <si>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</si>
  <si>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</si>
  <si>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</si>
  <si>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</si>
  <si>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</si>
  <si>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</si>
  <si>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</si>
  <si>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</si>
  <si>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</si>
  <si>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</si>
  <si>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</si>
  <si>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</si>
  <si>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</si>
  <si>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</si>
  <si>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</si>
  <si>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</si>
  <si>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</si>
  <si>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</si>
  <si>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</si>
  <si>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</si>
  <si>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</si>
  <si>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</si>
  <si>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</si>
  <si>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</si>
  <si>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</si>
  <si>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</si>
  <si>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</si>
  <si>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</si>
  <si>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</si>
  <si>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</si>
  <si>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</si>
  <si>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</si>
  <si>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</si>
  <si>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</si>
  <si>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</si>
  <si>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</si>
  <si>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</si>
  <si>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</si>
  <si>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</si>
  <si>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</si>
  <si>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</si>
  <si>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</si>
  <si>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</si>
  <si>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</si>
  <si>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</si>
  <si>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</si>
  <si>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</si>
  <si>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</si>
  <si>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</si>
  <si>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</si>
  <si>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</si>
  <si>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</si>
  <si>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</si>
  <si>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</si>
  <si>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</si>
  <si>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</si>
  <si>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</si>
  <si>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</si>
  <si>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</si>
  <si>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</si>
  <si>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</si>
  <si>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</si>
  <si>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</si>
  <si>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</si>
  <si>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</si>
  <si>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</si>
  <si>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</si>
  <si>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</si>
  <si>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</si>
  <si>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</si>
  <si>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</si>
  <si>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</si>
  <si>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</si>
  <si>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</si>
  <si>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</si>
  <si>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</si>
  <si>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</si>
  <si>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</si>
  <si>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</si>
  <si>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</si>
  <si>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</si>
  <si>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</si>
  <si>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</si>
  <si>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</si>
  <si>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</si>
  <si>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</si>
  <si>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</si>
  <si>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</si>
  <si>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</si>
  <si>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</si>
  <si>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</si>
  <si>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</si>
  <si>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</si>
  <si>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</si>
  <si>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</si>
  <si>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</si>
  <si>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</si>
  <si>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</si>
  <si>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</si>
  <si>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</si>
  <si>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</si>
  <si>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</si>
  <si>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</si>
  <si>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</si>
  <si>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</si>
  <si>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</si>
  <si>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</si>
  <si>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</si>
  <si>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</si>
  <si>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</si>
  <si>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</si>
  <si>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</si>
  <si>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</si>
  <si>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</si>
  <si>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</si>
  <si>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</si>
  <si>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</si>
  <si>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</si>
  <si>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</si>
  <si>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</si>
  <si>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</si>
  <si>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</si>
  <si>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</si>
  <si>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</si>
  <si>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</si>
  <si>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</si>
  <si>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</si>
  <si>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</si>
  <si>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</si>
  <si>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</si>
  <si>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</si>
  <si>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</si>
  <si>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</si>
  <si>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</si>
  <si>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</si>
  <si>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</si>
  <si>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</si>
  <si>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</si>
  <si>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</si>
  <si>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</si>
  <si>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</si>
  <si>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</si>
  <si>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</si>
  <si>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</si>
  <si>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</si>
  <si>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</si>
  <si>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</si>
  <si>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</si>
  <si>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</si>
  <si>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</si>
  <si>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</si>
  <si>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</si>
  <si>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</si>
  <si>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</si>
  <si>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</si>
  <si>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</si>
  <si>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</si>
  <si>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</si>
  <si>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</si>
  <si>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</si>
  <si>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</si>
  <si>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</si>
  <si>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</si>
  <si>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</si>
  <si>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</si>
  <si>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</si>
  <si>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</si>
  <si>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</si>
  <si>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</si>
  <si>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</si>
  <si>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</si>
  <si>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</si>
  <si>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</si>
  <si>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</si>
  <si>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</si>
  <si>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</si>
  <si>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</si>
  <si>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</si>
  <si>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</si>
  <si>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</si>
  <si>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</si>
  <si>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</si>
  <si>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</si>
  <si>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</si>
  <si>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</si>
  <si>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</si>
  <si>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</si>
  <si>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</si>
  <si>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</si>
  <si>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</si>
  <si>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</si>
  <si>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</si>
  <si>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</si>
  <si>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</si>
  <si>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</si>
  <si>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</si>
  <si>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</si>
  <si>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</si>
  <si>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</si>
  <si>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</si>
  <si>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</si>
  <si>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</si>
  <si>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</si>
  <si>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</si>
  <si>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</si>
  <si>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</si>
  <si>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</si>
  <si>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</si>
  <si>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</si>
  <si>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</si>
  <si>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</si>
  <si>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</si>
  <si>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</si>
  <si>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</si>
  <si>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</si>
  <si>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</si>
  <si>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</si>
  <si>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</si>
  <si>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</si>
  <si>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</si>
  <si>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</si>
  <si>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</si>
  <si>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</si>
  <si>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</si>
  <si>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</si>
  <si>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</si>
  <si>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</si>
  <si>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</si>
  <si>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</si>
  <si>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</si>
  <si>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</si>
  <si>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</si>
  <si>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</si>
  <si>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</si>
  <si>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</si>
  <si>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</si>
  <si>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</si>
  <si>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</si>
  <si>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</si>
  <si>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</si>
  <si>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</si>
  <si>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</si>
  <si>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</si>
  <si>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</si>
  <si>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</si>
  <si>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</si>
  <si>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</si>
  <si>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</si>
  <si>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</si>
  <si>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</si>
  <si>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</si>
  <si>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</si>
  <si>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</si>
  <si>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</si>
  <si>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</si>
  <si>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</si>
  <si>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</si>
  <si>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</si>
  <si>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</si>
  <si>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</si>
  <si>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</si>
  <si>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</si>
  <si>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</si>
  <si>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</si>
  <si>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</si>
  <si>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</si>
  <si>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</si>
  <si>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</si>
  <si>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</si>
  <si>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</si>
  <si>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</si>
  <si>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</si>
  <si>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</si>
  <si>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</si>
  <si>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</si>
  <si>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</si>
  <si>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</si>
  <si>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</si>
  <si>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</si>
  <si>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</si>
  <si>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</si>
  <si>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</si>
  <si>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</si>
  <si>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</si>
  <si>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</si>
  <si>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</si>
  <si>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</si>
  <si>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</si>
  <si>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</si>
  <si>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</si>
  <si>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</si>
  <si>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</si>
  <si>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</si>
  <si>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</si>
  <si>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</si>
  <si>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</si>
  <si>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</si>
  <si>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</si>
  <si>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</si>
  <si>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</si>
  <si>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</si>
  <si>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</si>
  <si>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</si>
  <si>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</si>
  <si>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</si>
  <si>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</si>
  <si>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</si>
  <si>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</si>
  <si>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</si>
  <si>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</si>
  <si>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</si>
  <si>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</si>
  <si>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</si>
  <si>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</si>
  <si>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</si>
  <si>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</si>
  <si>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</si>
  <si>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</si>
  <si>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</si>
  <si>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</si>
  <si>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</si>
  <si>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</si>
  <si>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</si>
  <si>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</si>
  <si>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</si>
  <si>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</si>
  <si>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</si>
  <si>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</si>
  <si>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</si>
  <si>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</si>
  <si>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</si>
  <si>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</si>
  <si>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</si>
  <si>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</si>
  <si>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</si>
  <si>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</si>
  <si>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</si>
  <si>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</si>
  <si>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</si>
  <si>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</si>
  <si>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</si>
  <si>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</si>
  <si>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</si>
  <si>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</si>
  <si>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</si>
  <si>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</si>
  <si>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</si>
  <si>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</si>
  <si>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</si>
  <si>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</si>
  <si>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</si>
  <si>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</si>
  <si>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</si>
  <si>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</si>
  <si>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</si>
  <si>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</si>
  <si>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</si>
  <si>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</si>
  <si>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</si>
  <si>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</si>
  <si>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</si>
  <si>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</si>
  <si>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</si>
  <si>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</si>
  <si>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</si>
  <si>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</si>
  <si>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</si>
  <si>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</si>
  <si>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</si>
  <si>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</si>
  <si>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</si>
  <si>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</si>
  <si>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</si>
  <si>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</si>
  <si>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</si>
  <si>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</si>
  <si>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</si>
  <si>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</si>
  <si>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</si>
  <si>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</si>
  <si>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</si>
  <si>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</si>
  <si>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</si>
  <si>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</si>
  <si>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</si>
  <si>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</si>
  <si>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</si>
  <si>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</si>
  <si>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</si>
  <si>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</si>
  <si>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</si>
  <si>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</si>
  <si>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</si>
  <si>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</si>
  <si>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</si>
  <si>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</si>
  <si>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</si>
  <si>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</si>
  <si>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</si>
  <si>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</si>
  <si>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</si>
  <si>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</si>
  <si>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</si>
  <si>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</si>
  <si>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</si>
  <si>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</si>
  <si>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</si>
  <si>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</si>
  <si>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</si>
  <si>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</si>
  <si>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</si>
  <si>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</si>
  <si>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</si>
  <si>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</si>
  <si>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</si>
  <si>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</si>
  <si>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</si>
  <si>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</si>
  <si>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</si>
  <si>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</si>
  <si>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</si>
  <si>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</si>
  <si>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</si>
  <si>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</si>
  <si>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</si>
  <si>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</si>
  <si>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</si>
  <si>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</si>
  <si>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</si>
  <si>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</si>
  <si>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</si>
  <si>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</si>
  <si>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</si>
  <si>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</si>
  <si>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</si>
  <si>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</si>
  <si>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</si>
  <si>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</si>
  <si>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</si>
  <si>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</si>
  <si>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</si>
  <si>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</si>
  <si>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</si>
  <si>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</si>
  <si>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</si>
  <si>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</si>
  <si>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</si>
  <si>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</si>
  <si>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</si>
  <si>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</si>
  <si>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</si>
  <si>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</si>
  <si>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</si>
  <si>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</si>
  <si>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</si>
  <si>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</si>
  <si>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</si>
  <si>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</si>
  <si>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</si>
  <si>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</si>
  <si>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</si>
  <si>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</si>
  <si>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</si>
  <si>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</si>
  <si>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</si>
  <si>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</si>
  <si>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</si>
  <si>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</si>
  <si>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</si>
  <si>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</si>
  <si>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</si>
  <si>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</si>
  <si>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</si>
  <si>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</si>
  <si>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</si>
  <si>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</si>
  <si>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</si>
  <si>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</si>
  <si>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</si>
  <si>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</si>
  <si>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</si>
  <si>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</si>
  <si>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</si>
  <si>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</si>
  <si>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</si>
  <si>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</si>
  <si>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</si>
  <si>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</si>
  <si>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</si>
  <si>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</si>
  <si>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</si>
  <si>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</si>
  <si>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</si>
  <si>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</si>
  <si>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</si>
  <si>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</si>
  <si>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</si>
  <si>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</si>
  <si>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</si>
  <si>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</si>
  <si>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</si>
  <si>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</si>
  <si>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</si>
  <si>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</si>
  <si>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</si>
  <si>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</si>
  <si>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</si>
  <si>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</si>
  <si>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</si>
  <si>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</si>
  <si>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</si>
  <si>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</si>
  <si>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</si>
  <si>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</si>
  <si>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</si>
  <si>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</si>
  <si>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</si>
  <si>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</si>
  <si>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</si>
  <si>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</si>
  <si>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</si>
  <si>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</si>
  <si>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</si>
  <si>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</si>
  <si>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</si>
  <si>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</si>
  <si>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</si>
  <si>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</si>
  <si>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</si>
  <si>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</si>
  <si>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</si>
  <si>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</si>
  <si>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</si>
  <si>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</si>
  <si>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</si>
  <si>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</si>
  <si>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</si>
  <si>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</si>
  <si>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</si>
  <si>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</si>
  <si>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</si>
  <si>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</si>
  <si>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</si>
  <si>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</si>
  <si>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</si>
  <si>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</si>
  <si>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</si>
  <si>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</si>
  <si>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</si>
  <si>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</si>
  <si>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</si>
  <si>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</si>
  <si>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</si>
  <si>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</si>
  <si>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</si>
  <si>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</si>
  <si>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</si>
  <si>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</si>
  <si>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</si>
  <si>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</si>
  <si>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</si>
  <si>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</si>
  <si>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</si>
  <si>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</si>
  <si>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</si>
  <si>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</si>
  <si>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</si>
  <si>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</si>
  <si>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</si>
  <si>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</si>
  <si>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</si>
  <si>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</si>
  <si>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</si>
  <si>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</si>
  <si>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</si>
  <si>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</si>
  <si>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</si>
  <si>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</si>
  <si>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</si>
  <si>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</si>
  <si>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</si>
  <si>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</si>
  <si>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</si>
  <si>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</si>
  <si>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</si>
  <si>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</si>
  <si>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</si>
  <si>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</si>
  <si>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</si>
  <si>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</si>
  <si>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</si>
  <si>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</si>
  <si>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</si>
  <si>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</si>
  <si>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</si>
  <si>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</si>
  <si>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</si>
  <si>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</si>
  <si>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</si>
  <si>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</si>
  <si>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</si>
  <si>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</si>
  <si>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</si>
  <si>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</si>
  <si>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</si>
  <si>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</si>
  <si>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</si>
  <si>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</si>
  <si>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</si>
  <si>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</si>
  <si>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</si>
  <si>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</si>
  <si>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</si>
  <si>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</si>
  <si>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</si>
  <si>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</si>
  <si>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</si>
  <si>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</si>
  <si>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</si>
  <si>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</si>
  <si>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</si>
  <si>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</si>
  <si>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</si>
  <si>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</si>
  <si>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</si>
  <si>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</si>
  <si>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</si>
  <si>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</si>
  <si>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</si>
  <si>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</si>
  <si>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</si>
  <si>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</si>
  <si>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</si>
  <si>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</si>
  <si>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</si>
  <si>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</si>
  <si>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</si>
  <si>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</si>
  <si>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</si>
  <si>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</si>
  <si>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</si>
  <si>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</si>
  <si>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</si>
  <si>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</si>
  <si>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</si>
  <si>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</si>
  <si>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</si>
  <si>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</si>
  <si>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</si>
  <si>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</si>
  <si>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</si>
  <si>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</si>
  <si>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</si>
  <si>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</si>
  <si>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</si>
  <si>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</si>
  <si>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</si>
  <si>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</si>
  <si>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</si>
  <si>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</si>
  <si>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</si>
  <si>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</si>
  <si>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</si>
  <si>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</si>
  <si>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</si>
  <si>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</si>
  <si>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</si>
  <si>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</si>
  <si>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</si>
  <si>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</si>
  <si>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</si>
  <si>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</si>
  <si>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</si>
  <si>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</si>
  <si>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</si>
  <si>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</si>
  <si>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</si>
  <si>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</si>
  <si>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</si>
  <si>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</si>
  <si>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</si>
  <si>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</si>
  <si>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</si>
  <si>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</si>
  <si>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</si>
  <si>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</si>
  <si>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</si>
  <si>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</si>
  <si>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</si>
  <si>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</si>
  <si>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</si>
  <si>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</si>
  <si>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</si>
  <si>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</si>
  <si>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</si>
  <si>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</si>
  <si>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</si>
  <si>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</si>
  <si>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</si>
  <si>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</si>
  <si>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</si>
  <si>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</si>
  <si>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</si>
  <si>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</si>
  <si>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</si>
  <si>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</si>
  <si>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</si>
  <si>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</si>
  <si>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</si>
  <si>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</si>
  <si>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</si>
  <si>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</si>
  <si>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</si>
  <si>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</si>
  <si>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</si>
  <si>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</si>
  <si>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</si>
  <si>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</si>
  <si>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</si>
  <si>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</si>
  <si>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</si>
  <si>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</si>
  <si>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</si>
  <si>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</si>
  <si>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</si>
  <si>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</si>
  <si>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</si>
  <si>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</si>
  <si>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</si>
  <si>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</si>
  <si>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</si>
  <si>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</si>
  <si>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</si>
  <si>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</si>
  <si>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</si>
  <si>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</si>
  <si>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</si>
  <si>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</si>
  <si>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</si>
  <si>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</si>
  <si>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</si>
  <si>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</si>
  <si>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</si>
  <si>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</si>
  <si>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</si>
  <si>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</si>
  <si>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</si>
  <si>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</si>
  <si>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</si>
  <si>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</si>
  <si>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</si>
  <si>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</si>
  <si>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</si>
  <si>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</si>
  <si>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</si>
  <si>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</si>
  <si>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</si>
  <si>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</si>
  <si>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</si>
  <si>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</si>
  <si>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</si>
  <si>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</si>
  <si>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</si>
  <si>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</si>
  <si>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</si>
  <si>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</si>
  <si>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</si>
  <si>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</si>
  <si>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</si>
  <si>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</si>
  <si>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</si>
  <si>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</si>
  <si>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</si>
  <si>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</si>
  <si>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</si>
  <si>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</si>
  <si>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</si>
  <si>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</si>
  <si>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</si>
  <si>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</si>
  <si>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</si>
  <si>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</si>
  <si>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</si>
  <si>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</si>
  <si>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</si>
  <si>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</si>
  <si>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</si>
  <si>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</si>
  <si>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</si>
  <si>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</si>
  <si>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</si>
  <si>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</si>
  <si>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</si>
  <si>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</si>
  <si>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</si>
  <si>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</si>
  <si>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</si>
  <si>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</si>
  <si>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</si>
  <si>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</si>
  <si>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</si>
  <si>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</si>
  <si>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</si>
  <si>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</si>
  <si>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</si>
  <si>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</si>
  <si>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</si>
  <si>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</si>
  <si>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</si>
  <si>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</si>
  <si>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</si>
  <si>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</si>
  <si>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</si>
  <si>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</si>
  <si>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</si>
  <si>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</si>
  <si>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</si>
  <si>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</si>
  <si>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</si>
  <si>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</si>
  <si>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</si>
  <si>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</si>
  <si>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</si>
  <si>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</si>
  <si>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</si>
  <si>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</si>
  <si>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</si>
  <si>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</si>
  <si>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</si>
  <si>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</si>
  <si>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</si>
  <si>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</si>
  <si>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</si>
  <si>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</si>
  <si>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</si>
  <si>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</si>
  <si>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</si>
  <si>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</si>
  <si>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</si>
  <si>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</si>
  <si>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</si>
  <si>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</si>
  <si>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</si>
  <si>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</si>
  <si>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</si>
  <si>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</si>
  <si>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</si>
  <si>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</si>
  <si>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</si>
  <si>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</si>
  <si>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</si>
  <si>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</si>
  <si>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</si>
  <si>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</si>
  <si>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</si>
  <si>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</si>
  <si>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</si>
  <si>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</si>
  <si>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</si>
  <si>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</si>
  <si>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</si>
  <si>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</si>
  <si>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</si>
  <si>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</si>
  <si>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</si>
  <si>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</si>
  <si>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</si>
  <si>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</si>
  <si>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</si>
  <si>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</si>
  <si>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</si>
  <si>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</si>
  <si>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</si>
  <si>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</si>
  <si>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</si>
  <si>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</si>
  <si>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</si>
  <si>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</si>
  <si>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</si>
  <si>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</si>
  <si>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</si>
  <si>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</si>
  <si>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</si>
  <si>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</si>
  <si>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</si>
  <si>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</si>
  <si>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</si>
  <si>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</si>
  <si>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</si>
  <si>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</si>
  <si>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</si>
  <si>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</si>
  <si>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</si>
  <si>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</si>
  <si>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</si>
  <si>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</si>
  <si>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</si>
  <si>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</si>
  <si>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</si>
  <si>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</si>
  <si>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</si>
  <si>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</si>
  <si>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</si>
  <si>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</si>
  <si>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</si>
  <si>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</si>
  <si>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</si>
  <si>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</si>
  <si>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</si>
  <si>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</si>
  <si>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</si>
  <si>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</si>
  <si>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</si>
  <si>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</si>
  <si>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</si>
  <si>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</si>
  <si>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</si>
  <si>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</si>
  <si>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</si>
  <si>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</si>
  <si>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</si>
  <si>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</si>
  <si>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</si>
  <si>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</si>
  <si>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</si>
  <si>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</si>
  <si>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</si>
  <si>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</si>
  <si>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</si>
  <si>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</si>
  <si>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</si>
  <si>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</si>
  <si>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</si>
  <si>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</si>
  <si>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</si>
  <si>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</si>
  <si>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</si>
  <si>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</si>
  <si>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</si>
  <si>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</si>
  <si>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</si>
  <si>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</si>
  <si>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</si>
  <si>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</si>
  <si>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</si>
  <si>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</si>
  <si>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</si>
  <si>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</si>
  <si>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</si>
  <si>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</si>
  <si>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</si>
  <si>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</si>
  <si>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</si>
  <si>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</si>
  <si>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</si>
  <si>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</si>
  <si>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</si>
  <si>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</si>
  <si>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</si>
  <si>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</si>
  <si>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</si>
  <si>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</si>
  <si>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</si>
  <si>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</si>
  <si>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</si>
  <si>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</si>
  <si>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</si>
  <si>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</si>
  <si>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</si>
  <si>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</si>
  <si>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</si>
  <si>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</si>
  <si>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</si>
  <si>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</si>
  <si>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</si>
  <si>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</si>
  <si>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</si>
  <si>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</si>
  <si>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</si>
  <si>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</si>
  <si>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</si>
  <si>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</si>
  <si>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</si>
  <si>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</si>
  <si>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</si>
  <si>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</si>
  <si>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</si>
  <si>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</si>
  <si>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</si>
  <si>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</si>
  <si>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</si>
  <si>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</si>
  <si>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</si>
  <si>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</si>
  <si>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</si>
  <si>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</si>
  <si>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</si>
  <si>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</si>
  <si>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</si>
  <si>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</si>
  <si>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</si>
  <si>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</si>
  <si>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</si>
  <si>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</si>
  <si>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</si>
  <si>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</si>
  <si>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</si>
  <si>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</si>
  <si>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</si>
  <si>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</si>
  <si>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</si>
  <si>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</si>
  <si>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</si>
  <si>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</si>
  <si>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</si>
  <si>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</si>
  <si>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</si>
  <si>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</si>
  <si>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</si>
  <si>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</si>
  <si>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</si>
  <si>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</si>
  <si>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</si>
  <si>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</si>
  <si>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</si>
  <si>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</si>
  <si>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</si>
  <si>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</si>
  <si>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</si>
  <si>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</si>
  <si>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</si>
  <si>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</si>
  <si>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</si>
  <si>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</si>
  <si>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</si>
  <si>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</si>
  <si>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</si>
  <si>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</si>
  <si>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</si>
  <si>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</si>
  <si>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</si>
  <si>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</si>
  <si>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</si>
  <si>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</si>
  <si>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</si>
  <si>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</si>
  <si>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</si>
  <si>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</si>
  <si>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</si>
  <si>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</si>
  <si>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</si>
  <si>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</si>
  <si>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</si>
  <si>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</si>
  <si>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</si>
  <si>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</si>
  <si>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</si>
  <si>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</si>
  <si>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</si>
  <si>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</si>
  <si>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</si>
  <si>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</si>
  <si>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</si>
  <si>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</si>
  <si>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</si>
  <si>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</si>
  <si>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</si>
  <si>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</si>
  <si>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</si>
  <si>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</si>
  <si>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</si>
  <si>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</si>
  <si>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</si>
  <si>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</si>
  <si>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</si>
  <si>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</si>
  <si>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</si>
  <si>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</si>
  <si>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</si>
  <si>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</si>
  <si>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</si>
  <si>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</si>
  <si>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</si>
  <si>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</si>
  <si>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</si>
  <si>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</si>
  <si>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</si>
  <si>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</si>
  <si>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</si>
  <si>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</si>
  <si>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</si>
  <si>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</si>
  <si>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</si>
  <si>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</si>
  <si>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</si>
  <si>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</si>
  <si>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</si>
  <si>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</si>
  <si>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</si>
  <si>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</si>
  <si>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</si>
  <si>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</si>
  <si>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</si>
  <si>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</si>
  <si>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</si>
  <si>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</si>
  <si>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</si>
  <si>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</si>
  <si>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</si>
  <si>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</si>
  <si>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</si>
  <si>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</si>
  <si>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</si>
  <si>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</si>
  <si>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</si>
  <si>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</si>
  <si>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</si>
  <si>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</si>
  <si>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</si>
  <si>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</si>
  <si>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</si>
  <si>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</si>
  <si>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</si>
  <si>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</si>
  <si>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</si>
  <si>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</si>
  <si>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</si>
  <si>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</si>
  <si>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</si>
  <si>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</si>
  <si>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</si>
  <si>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</si>
  <si>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</si>
  <si>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</si>
  <si>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</si>
  <si>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</si>
  <si>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</si>
  <si>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</si>
  <si>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</si>
  <si>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</si>
  <si>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</si>
  <si>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</si>
  <si>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</si>
  <si>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</si>
  <si>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</si>
  <si>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</si>
  <si>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</si>
  <si>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</si>
  <si>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</si>
  <si>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</si>
  <si>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</si>
  <si>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</si>
  <si>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</si>
  <si>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</si>
  <si>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</si>
  <si>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</si>
  <si>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</si>
  <si>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</si>
  <si>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</si>
  <si>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</si>
  <si>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</si>
  <si>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</si>
  <si>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</si>
  <si>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</si>
  <si>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</si>
  <si>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</si>
  <si>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</si>
  <si>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</si>
  <si>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</si>
  <si>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</si>
  <si>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</si>
  <si>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</si>
  <si>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</si>
  <si>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</si>
  <si>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</si>
  <si>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</si>
  <si>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</si>
  <si>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</si>
  <si>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</si>
  <si>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</si>
  <si>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</si>
  <si>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</si>
  <si>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</si>
  <si>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</si>
  <si>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</si>
  <si>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</si>
  <si>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</si>
  <si>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</si>
  <si>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</si>
  <si>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</si>
  <si>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</si>
  <si>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</si>
  <si>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</si>
  <si>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</si>
  <si>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</si>
  <si>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</si>
  <si>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</si>
  <si>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</si>
  <si>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</si>
  <si>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</si>
  <si>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</si>
  <si>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</si>
  <si>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</si>
  <si>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</si>
  <si>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</si>
  <si>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</si>
  <si>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</si>
  <si>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</si>
  <si>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</si>
  <si>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</si>
  <si>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</si>
  <si>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</si>
  <si>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</si>
  <si>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</si>
  <si>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</si>
  <si>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</si>
  <si>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</si>
  <si>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</si>
  <si>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</si>
  <si>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</si>
  <si>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</si>
  <si>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</si>
  <si>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</si>
  <si>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</si>
  <si>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</si>
  <si>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</si>
  <si>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</si>
  <si>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</si>
  <si>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</si>
  <si>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</si>
  <si>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</si>
  <si>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</si>
  <si>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</si>
  <si>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</si>
  <si>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</si>
  <si>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</si>
  <si>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</si>
  <si>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</si>
  <si>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</si>
  <si>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</si>
  <si>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</si>
  <si>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</si>
  <si>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</si>
  <si>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</si>
  <si>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</si>
  <si>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</si>
  <si>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</si>
  <si>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</si>
  <si>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</si>
  <si>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</si>
  <si>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</si>
  <si>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</si>
  <si>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</si>
  <si>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</si>
  <si>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</si>
  <si>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</si>
  <si>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</si>
  <si>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</si>
  <si>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</si>
  <si>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</si>
  <si>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</si>
  <si>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</si>
  <si>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</si>
  <si>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</si>
  <si>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</si>
  <si>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</si>
  <si>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</si>
  <si>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</si>
  <si>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</si>
  <si>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</si>
  <si>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</si>
  <si>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</si>
  <si>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</si>
  <si>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</si>
  <si>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</si>
  <si>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</si>
  <si>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</si>
  <si>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</si>
  <si>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</si>
  <si>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</si>
  <si>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</si>
  <si>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</si>
  <si>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</si>
  <si>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</si>
  <si>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</si>
  <si>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</si>
  <si>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</si>
  <si>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</si>
  <si>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</si>
  <si>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</si>
  <si>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</si>
  <si>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</si>
  <si>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</si>
  <si>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</si>
  <si>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</si>
  <si>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</si>
  <si>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</si>
  <si>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</si>
  <si>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</si>
  <si>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</si>
  <si>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</si>
  <si>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</si>
  <si>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</si>
  <si>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</si>
  <si>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</si>
  <si>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</si>
  <si>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</si>
  <si>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</si>
  <si>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</si>
  <si>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</si>
  <si>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</si>
  <si>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</si>
  <si>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</si>
  <si>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</si>
  <si>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</si>
  <si>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</si>
  <si>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</si>
  <si>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</si>
  <si>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</si>
  <si>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</si>
  <si>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</si>
  <si>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</si>
  <si>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</si>
  <si>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</si>
  <si>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</si>
  <si>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</si>
  <si>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</si>
  <si>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</si>
  <si>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</si>
  <si>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</si>
  <si>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</si>
  <si>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</si>
  <si>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</si>
  <si>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</si>
  <si>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</si>
  <si>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</si>
  <si>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</si>
  <si>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</si>
  <si>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</si>
  <si>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</si>
  <si>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</si>
  <si>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</si>
  <si>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</si>
  <si>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</si>
  <si>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</si>
  <si>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</si>
  <si>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</si>
  <si>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</si>
  <si>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</si>
  <si>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</si>
  <si>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</si>
  <si>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</si>
  <si>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</si>
  <si>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</si>
  <si>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</si>
  <si>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</si>
  <si>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</si>
  <si>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</si>
  <si>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</si>
  <si>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</si>
  <si>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</si>
  <si>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</si>
  <si>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</si>
  <si>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</si>
  <si>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</si>
  <si>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</si>
  <si>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</si>
  <si>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</si>
  <si>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</si>
  <si>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</si>
  <si>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</si>
  <si>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</si>
  <si>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</si>
  <si>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</si>
  <si>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</si>
  <si>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</si>
  <si>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</si>
  <si>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</si>
  <si>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</si>
  <si>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</si>
  <si>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</si>
  <si>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</si>
  <si>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</si>
  <si>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</si>
  <si>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</si>
  <si>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</si>
  <si>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</si>
  <si>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</si>
  <si>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</si>
  <si>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</si>
  <si>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</si>
  <si>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</si>
  <si>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</si>
  <si>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</si>
  <si>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</si>
  <si>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</si>
  <si>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</si>
  <si>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</si>
  <si>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</si>
  <si>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</si>
  <si>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</si>
  <si>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</si>
  <si>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</si>
  <si>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</si>
  <si>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</si>
  <si>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</si>
  <si>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</si>
  <si>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</si>
  <si>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</si>
  <si>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</si>
  <si>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</si>
  <si>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</si>
  <si>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</si>
  <si>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</si>
  <si>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</si>
  <si>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</si>
  <si>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</si>
  <si>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</si>
  <si>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</si>
  <si>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</si>
  <si>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</si>
  <si>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</si>
  <si>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</si>
  <si>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</si>
  <si>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</si>
  <si>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</si>
  <si>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</si>
  <si>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</si>
  <si>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</si>
  <si>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</si>
  <si>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</si>
  <si>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</si>
  <si>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</si>
  <si>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</si>
  <si>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</si>
  <si>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</si>
  <si>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</si>
  <si>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</si>
  <si>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</si>
  <si>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</si>
  <si>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</si>
  <si>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</si>
  <si>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</si>
  <si>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</si>
  <si>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</si>
  <si>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</si>
  <si>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</si>
  <si>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</si>
  <si>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</si>
  <si>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</si>
  <si>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</si>
  <si>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</si>
  <si>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</si>
  <si>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</si>
  <si>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</si>
  <si>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</si>
  <si>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</si>
  <si>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</si>
  <si>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</si>
  <si>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</si>
  <si>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</si>
  <si>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</si>
  <si>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</si>
  <si>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</si>
  <si>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</si>
  <si>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</si>
  <si>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</si>
  <si>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</si>
  <si>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</si>
  <si>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</si>
  <si>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</si>
  <si>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</si>
  <si>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</si>
  <si>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</si>
  <si>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</si>
  <si>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</si>
  <si>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</si>
  <si>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</si>
  <si>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</si>
  <si>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</si>
  <si>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</si>
  <si>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</si>
  <si>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</si>
  <si>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</si>
  <si>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</si>
  <si>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</si>
  <si>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</si>
  <si>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</si>
  <si>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</si>
  <si>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</si>
  <si>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</si>
  <si>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</si>
  <si>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</si>
  <si>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</si>
  <si>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</si>
  <si>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</si>
  <si>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</si>
  <si>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</si>
  <si>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</si>
  <si>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</si>
  <si>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</si>
  <si>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</si>
  <si>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</si>
  <si>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</si>
  <si>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</si>
  <si>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</si>
  <si>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</si>
  <si>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</si>
  <si>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</si>
  <si>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</si>
  <si>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</si>
  <si>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</si>
  <si>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</si>
  <si>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</si>
  <si>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</si>
  <si>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</si>
  <si>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</si>
  <si>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</si>
  <si>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</si>
  <si>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</si>
  <si>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</si>
  <si>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</si>
  <si>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</si>
  <si>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</si>
  <si>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</si>
  <si>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</si>
  <si>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</si>
  <si>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</si>
  <si>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</si>
  <si>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</si>
  <si>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</si>
  <si>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</si>
  <si>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</si>
  <si>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</si>
  <si>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</si>
  <si>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</si>
  <si>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</si>
  <si>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</si>
  <si>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</si>
  <si>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</si>
  <si>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</si>
  <si>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</si>
  <si>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</si>
  <si>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</si>
  <si>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</si>
  <si>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</si>
  <si>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</si>
  <si>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</si>
  <si>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</si>
  <si>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</si>
  <si>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</si>
  <si>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</si>
  <si>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</si>
  <si>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</si>
  <si>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</si>
  <si>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</si>
  <si>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</si>
  <si>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</si>
  <si>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</si>
  <si>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</si>
  <si>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</si>
  <si>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</si>
  <si>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</si>
  <si>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</si>
  <si>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</si>
  <si>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</si>
  <si>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</si>
  <si>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</si>
  <si>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</si>
  <si>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</si>
  <si>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</si>
  <si>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</si>
  <si>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</si>
  <si>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</si>
  <si>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</si>
  <si>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</si>
  <si>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</si>
  <si>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</si>
  <si>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</si>
  <si>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</si>
  <si>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</si>
  <si>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</si>
  <si>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</si>
  <si>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</si>
  <si>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</si>
  <si>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</si>
  <si>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</si>
  <si>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</si>
  <si>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</si>
  <si>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</si>
  <si>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</si>
  <si>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</si>
  <si>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</si>
  <si>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</si>
  <si>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</si>
  <si>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</si>
  <si>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</si>
  <si>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</si>
  <si>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</si>
  <si>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</si>
  <si>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</si>
  <si>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</si>
  <si>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</si>
  <si>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</si>
  <si>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</si>
  <si>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</si>
  <si>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</si>
  <si>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</si>
  <si>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</si>
  <si>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</si>
  <si>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</si>
  <si>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</si>
  <si>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</si>
  <si>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</si>
  <si>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</si>
  <si>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</si>
  <si>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</si>
  <si>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</si>
  <si>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</si>
  <si>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</si>
  <si>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</si>
  <si>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</si>
  <si>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</si>
  <si>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</si>
  <si>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</si>
  <si>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</si>
  <si>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</si>
  <si>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</si>
  <si>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</si>
  <si>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</si>
  <si>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</si>
  <si>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</si>
  <si>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</si>
  <si>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</si>
  <si>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</si>
  <si>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</si>
  <si>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</si>
  <si>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</si>
  <si>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</si>
  <si>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</si>
  <si>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</si>
  <si>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</si>
  <si>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</si>
  <si>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</si>
  <si>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</si>
  <si>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</si>
  <si>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</si>
  <si>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</si>
  <si>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</si>
  <si>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</si>
  <si>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</si>
  <si>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</si>
  <si>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</si>
  <si>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</si>
  <si>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</si>
  <si>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</si>
  <si>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</si>
  <si>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</si>
  <si>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</si>
  <si>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</si>
  <si>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</si>
  <si>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</si>
  <si>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</si>
  <si>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</si>
  <si>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</si>
  <si>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</si>
  <si>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</si>
  <si>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</si>
  <si>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</si>
  <si>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</si>
  <si>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</si>
  <si>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</si>
  <si>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</si>
  <si>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</si>
  <si>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</si>
  <si>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</si>
  <si>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</si>
  <si>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</si>
  <si>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</si>
  <si>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</si>
  <si>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</si>
  <si>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</si>
  <si>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</si>
  <si>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</si>
  <si>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</si>
  <si>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</si>
  <si>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</si>
  <si>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</si>
  <si>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</si>
  <si>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</si>
  <si>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</si>
  <si>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</si>
  <si>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</si>
  <si>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</si>
  <si>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</si>
  <si>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</si>
  <si>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</si>
  <si>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</si>
  <si>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</si>
  <si>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</si>
  <si>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</si>
  <si>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</si>
  <si>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</si>
  <si>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</si>
  <si>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</si>
  <si>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</si>
  <si>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</si>
  <si>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</si>
  <si>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</si>
  <si>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</si>
  <si>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</si>
  <si>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</si>
  <si>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</si>
  <si>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</si>
  <si>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</si>
  <si>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</si>
  <si>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</si>
  <si>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</si>
  <si>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</si>
  <si>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</si>
  <si>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</si>
  <si>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</si>
  <si>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</si>
  <si>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</si>
  <si>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</si>
  <si>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</si>
  <si>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</si>
  <si>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</si>
  <si>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</si>
  <si>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</si>
  <si>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</si>
  <si>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</si>
  <si>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</si>
  <si>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</si>
  <si>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</si>
  <si>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</si>
  <si>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</si>
  <si>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</si>
  <si>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</si>
  <si>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</si>
  <si>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</si>
  <si>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</si>
  <si>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</si>
  <si>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</si>
  <si>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</si>
  <si>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</si>
  <si>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</si>
  <si>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</si>
  <si>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</si>
  <si>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</si>
  <si>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</si>
  <si>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</si>
  <si>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</si>
  <si>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</si>
  <si>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</si>
  <si>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</si>
  <si>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</si>
  <si>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</si>
  <si>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</si>
  <si>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</si>
  <si>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</si>
  <si>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</si>
  <si>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</si>
  <si>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</si>
  <si>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</si>
  <si>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</si>
  <si>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</si>
  <si>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</si>
  <si>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</si>
  <si>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</si>
  <si>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</si>
  <si>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</si>
  <si>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</si>
  <si>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</si>
  <si>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</si>
  <si>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</si>
  <si>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</si>
  <si>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</si>
  <si>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</si>
  <si>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</si>
  <si>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</si>
  <si>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</si>
  <si>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</si>
  <si>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</si>
  <si>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</si>
  <si>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</si>
  <si>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</si>
  <si>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</si>
  <si>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</si>
  <si>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</si>
  <si>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</si>
  <si>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</si>
  <si>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</si>
  <si>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</si>
  <si>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</si>
  <si>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</si>
  <si>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</si>
  <si>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</si>
  <si>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</si>
  <si>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</si>
  <si>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</si>
  <si>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</si>
  <si>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</si>
  <si>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</si>
  <si>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</si>
  <si>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</si>
  <si>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</si>
  <si>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</si>
  <si>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</si>
  <si>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</si>
  <si>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</si>
  <si>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</si>
  <si>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</si>
  <si>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</si>
  <si>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</si>
  <si>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</si>
  <si>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</si>
  <si>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</si>
  <si>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</si>
  <si>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</si>
  <si>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</si>
  <si>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</si>
  <si>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</si>
  <si>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</si>
  <si>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</si>
  <si>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</si>
  <si>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</si>
  <si>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</si>
  <si>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</si>
  <si>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</si>
  <si>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</si>
  <si>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</si>
  <si>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</si>
  <si>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</si>
  <si>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</si>
  <si>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</si>
  <si>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</si>
  <si>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</si>
  <si>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</si>
  <si>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</si>
  <si>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</si>
  <si>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</si>
  <si>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</si>
  <si>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</si>
  <si>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</si>
  <si>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</si>
  <si>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</si>
  <si>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</si>
  <si>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</si>
  <si>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</si>
  <si>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</si>
  <si>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</si>
  <si>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</si>
  <si>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</si>
  <si>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</si>
  <si>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</si>
  <si>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</si>
  <si>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</si>
  <si>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</si>
  <si>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</si>
  <si>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</si>
  <si>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</si>
  <si>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</si>
  <si>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</si>
  <si>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</si>
  <si>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</si>
  <si>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</si>
  <si>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</si>
  <si>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</si>
  <si>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</si>
  <si>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</si>
  <si>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</si>
  <si>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</si>
  <si>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</si>
  <si>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</si>
  <si>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</si>
  <si>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</si>
  <si>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</si>
  <si>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</si>
  <si>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</si>
  <si>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</si>
  <si>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</si>
  <si>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</si>
  <si>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</si>
  <si>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</si>
  <si>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</si>
  <si>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</si>
  <si>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</si>
  <si>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</si>
  <si>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</si>
  <si>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</si>
  <si>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</si>
  <si>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</si>
  <si>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</si>
  <si>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</si>
  <si>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</si>
  <si>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</si>
  <si>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</si>
  <si>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</si>
  <si>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</si>
  <si>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</si>
  <si>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</si>
  <si>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</si>
  <si>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</si>
  <si>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</si>
  <si>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</si>
  <si>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</si>
  <si>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</si>
  <si>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</si>
  <si>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</si>
  <si>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</si>
  <si>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</si>
  <si>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</si>
  <si>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</si>
  <si>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</si>
  <si>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</si>
  <si>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</si>
  <si>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</si>
  <si>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</si>
  <si>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</si>
  <si>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</si>
  <si>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</si>
  <si>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</si>
  <si>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</si>
  <si>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</si>
  <si>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</si>
  <si>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</si>
  <si>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</si>
  <si>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</si>
  <si>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</si>
  <si>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</si>
  <si>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</si>
  <si>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</si>
  <si>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</si>
  <si>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</si>
  <si>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</si>
  <si>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</si>
  <si>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</si>
  <si>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</si>
  <si>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</si>
  <si>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</si>
  <si>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</si>
  <si>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</si>
  <si>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</si>
  <si>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</si>
  <si>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</si>
  <si>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</si>
  <si>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</si>
  <si>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</si>
  <si>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</si>
  <si>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</si>
  <si>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</si>
  <si>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</si>
  <si>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</si>
  <si>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</si>
  <si>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</si>
  <si>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</si>
  <si>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</si>
  <si>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</si>
  <si>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</si>
  <si>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</si>
  <si>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</si>
  <si>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</si>
  <si>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</si>
  <si>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</si>
  <si>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</si>
  <si>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</si>
  <si>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</si>
  <si>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</si>
  <si>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</si>
  <si>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</si>
  <si>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</si>
  <si>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</si>
  <si>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</si>
  <si>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</si>
  <si>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</si>
  <si>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</si>
  <si>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</si>
  <si>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</si>
  <si>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</si>
  <si>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</si>
  <si>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</si>
  <si>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</si>
  <si>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</si>
  <si>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</si>
  <si>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</si>
  <si>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</si>
  <si>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</si>
  <si>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</si>
  <si>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</si>
  <si>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</si>
  <si>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</si>
  <si>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</si>
  <si>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</si>
  <si>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</si>
  <si>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</si>
  <si>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</si>
  <si>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</si>
  <si>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</si>
  <si>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</si>
  <si>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</si>
  <si>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</si>
  <si>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</si>
  <si>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</si>
  <si>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</si>
  <si>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</si>
  <si>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</si>
  <si>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</si>
  <si>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</si>
  <si>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</si>
  <si>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</si>
  <si>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</si>
  <si>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</si>
  <si>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</si>
  <si>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</si>
  <si>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</si>
  <si>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</si>
  <si>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</si>
  <si>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</si>
  <si>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</si>
  <si>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</si>
  <si>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</si>
  <si>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</si>
  <si>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</si>
  <si>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</si>
  <si>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</si>
  <si>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</si>
  <si>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</si>
  <si>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</si>
  <si>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</si>
  <si>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</si>
  <si>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</si>
  <si>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</si>
  <si>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</si>
  <si>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</si>
  <si>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</si>
  <si>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</si>
  <si>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</si>
  <si>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</si>
  <si>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</si>
  <si>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</si>
  <si>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</si>
  <si>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</si>
  <si>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</si>
  <si>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</si>
  <si>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</si>
  <si>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</si>
  <si>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</si>
  <si>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</si>
  <si>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</si>
  <si>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</si>
  <si>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</si>
  <si>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</si>
  <si>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</si>
  <si>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</si>
  <si>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</si>
  <si>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</si>
  <si>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</si>
  <si>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</si>
  <si>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</si>
  <si>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</si>
  <si>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</si>
  <si>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</si>
  <si>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</si>
  <si>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</si>
  <si>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</si>
  <si>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</si>
  <si>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</si>
  <si>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</si>
  <si>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</si>
  <si>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</si>
  <si>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</si>
  <si>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</si>
  <si>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</si>
  <si>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</si>
  <si>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</si>
  <si>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</si>
  <si>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</si>
  <si>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</si>
  <si>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</si>
  <si>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</si>
  <si>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</si>
  <si>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</si>
  <si>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</si>
  <si>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</si>
  <si>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</si>
  <si>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</si>
  <si>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</si>
  <si>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</si>
  <si>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</si>
  <si>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</si>
  <si>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</si>
  <si>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</si>
  <si>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</si>
  <si>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</si>
  <si>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</si>
  <si>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</si>
  <si>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</si>
  <si>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</si>
  <si>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</si>
  <si>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</si>
  <si>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</si>
  <si>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</si>
  <si>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</si>
  <si>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</si>
  <si>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</si>
  <si>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</si>
  <si>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</si>
  <si>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</si>
  <si>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</si>
  <si>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</si>
  <si>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</si>
  <si>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</si>
  <si>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</si>
  <si>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</si>
  <si>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</si>
  <si>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</si>
  <si>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</si>
  <si>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</si>
  <si>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</si>
  <si>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</si>
  <si>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</si>
  <si>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</si>
  <si>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</si>
  <si>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</si>
  <si>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</si>
  <si>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</si>
  <si>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</si>
  <si>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</si>
  <si>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</si>
  <si>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</si>
  <si>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</si>
  <si>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</si>
  <si>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</si>
  <si>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</si>
  <si>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</si>
  <si>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</si>
  <si>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</si>
  <si>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</si>
  <si>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</si>
  <si>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</si>
  <si>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</si>
  <si>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</si>
  <si>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</si>
  <si>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</si>
  <si>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</si>
  <si>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</si>
  <si>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</si>
  <si>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</si>
  <si>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</si>
  <si>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</si>
  <si>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</si>
  <si>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</si>
  <si>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</si>
  <si>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</si>
  <si>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</si>
  <si>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</si>
  <si>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</si>
  <si>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</si>
  <si>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</si>
  <si>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</si>
  <si>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</si>
  <si>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</si>
  <si>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</si>
  <si>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</si>
  <si>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</si>
  <si>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</si>
  <si>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</si>
  <si>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</si>
  <si>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</si>
  <si>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</si>
  <si>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</si>
  <si>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</si>
  <si>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</si>
  <si>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</si>
  <si>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</si>
  <si>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</si>
  <si>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</si>
  <si>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</si>
  <si>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</si>
  <si>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</si>
  <si>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</si>
  <si>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</si>
  <si>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</si>
  <si>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</si>
  <si>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</si>
  <si>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</si>
  <si>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</si>
  <si>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</si>
  <si>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</si>
  <si>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</si>
  <si>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</si>
  <si>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</si>
  <si>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</si>
  <si>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</si>
  <si>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</si>
  <si>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</si>
  <si>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</si>
  <si>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</si>
  <si>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</si>
  <si>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</si>
  <si>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</si>
  <si>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</si>
  <si>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</si>
  <si>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</si>
  <si>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</si>
  <si>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</si>
  <si>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</si>
  <si>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</si>
  <si>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</si>
  <si>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</si>
  <si>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</si>
  <si>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</si>
  <si>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</si>
  <si>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</si>
  <si>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</si>
  <si>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</si>
  <si>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</si>
  <si>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</si>
  <si>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</si>
  <si>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</si>
  <si>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</si>
  <si>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</si>
  <si>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</si>
  <si>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</si>
  <si>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</si>
  <si>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</si>
  <si>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</si>
  <si>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</si>
  <si>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</si>
  <si>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</si>
  <si>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</si>
  <si>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</si>
  <si>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</si>
  <si>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</si>
  <si>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</si>
  <si>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</si>
  <si>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</si>
  <si>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</si>
  <si>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</si>
  <si>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</si>
  <si>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</si>
  <si>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</si>
  <si>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</si>
  <si>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</si>
  <si>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</si>
  <si>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</si>
  <si>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</si>
  <si>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</si>
  <si>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</si>
  <si>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</si>
  <si>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</si>
  <si>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</si>
  <si>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</si>
  <si>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</si>
  <si>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</si>
  <si>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</si>
  <si>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</si>
  <si>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</si>
  <si>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</si>
  <si>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</si>
  <si>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</si>
  <si>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</si>
  <si>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</si>
  <si>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</si>
  <si>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</si>
  <si>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</si>
  <si>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</si>
  <si>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</si>
  <si>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</si>
  <si>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</si>
  <si>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</si>
  <si>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</si>
  <si>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</si>
  <si>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</si>
  <si>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</si>
  <si>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</si>
  <si>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</si>
  <si>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</si>
  <si>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</si>
  <si>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</si>
  <si>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</si>
  <si>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</si>
  <si>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</si>
  <si>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</si>
  <si>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</si>
  <si>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</si>
  <si>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</si>
  <si>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</si>
  <si>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</si>
  <si>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</si>
  <si>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</si>
  <si>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</si>
  <si>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</si>
  <si>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</si>
  <si>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</si>
  <si>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</si>
  <si>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</si>
  <si>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</si>
  <si>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</si>
  <si>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</si>
  <si>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</si>
  <si>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</si>
  <si>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</si>
  <si>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</si>
  <si>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</si>
  <si>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</si>
  <si>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</si>
  <si>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</si>
  <si>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</si>
  <si>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</si>
  <si>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</si>
  <si>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</si>
  <si>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</si>
  <si>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</si>
  <si>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</si>
  <si>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</si>
  <si>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</si>
  <si>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</si>
  <si>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</si>
  <si>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</si>
  <si>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</si>
  <si>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</si>
  <si>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</si>
  <si>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</si>
  <si>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</si>
  <si>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</si>
  <si>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</si>
  <si>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</si>
  <si>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</si>
  <si>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</si>
  <si>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</si>
  <si>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</si>
  <si>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</si>
  <si>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</si>
  <si>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</si>
  <si>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</si>
  <si>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</si>
  <si>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</si>
  <si>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</si>
  <si>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</si>
  <si>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</si>
  <si>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</si>
  <si>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</si>
  <si>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</si>
  <si>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</si>
  <si>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</si>
  <si>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</si>
  <si>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</si>
  <si>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</si>
  <si>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</si>
  <si>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</si>
  <si>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</si>
  <si>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</si>
  <si>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</si>
  <si>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</si>
  <si>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</si>
  <si>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</si>
  <si>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</si>
  <si>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</si>
  <si>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</si>
  <si>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</si>
  <si>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</si>
  <si>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</si>
  <si>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</si>
  <si>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</si>
  <si>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</si>
  <si>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</si>
  <si>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</si>
  <si>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</si>
  <si>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</si>
  <si>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</si>
  <si>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</si>
  <si>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</si>
  <si>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</si>
  <si>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</si>
  <si>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</si>
  <si>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</si>
  <si>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</si>
  <si>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</si>
  <si>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</si>
  <si>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</si>
  <si>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</si>
  <si>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</si>
  <si>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</si>
  <si>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</si>
  <si>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</si>
  <si>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</si>
  <si>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</si>
  <si>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</si>
  <si>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</si>
  <si>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</si>
  <si>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</si>
  <si>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</si>
  <si>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</si>
  <si>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</si>
  <si>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</si>
  <si>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</si>
  <si>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</si>
  <si>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</si>
  <si>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</si>
  <si>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</si>
  <si>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</si>
  <si>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</si>
  <si>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</si>
  <si>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</si>
  <si>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</si>
  <si>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</si>
  <si>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</si>
  <si>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</si>
  <si>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</si>
  <si>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</si>
  <si>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</si>
  <si>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</si>
  <si>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</si>
  <si>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</si>
  <si>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</si>
  <si>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</si>
  <si>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</si>
  <si>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</si>
  <si>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</si>
  <si>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</si>
  <si>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</si>
  <si>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</si>
  <si>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</si>
  <si>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</si>
  <si>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</si>
  <si>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</si>
  <si>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</si>
  <si>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</si>
  <si>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</si>
  <si>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</si>
  <si>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</si>
  <si>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</si>
  <si>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</si>
  <si>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</si>
  <si>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</si>
  <si>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</si>
  <si>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</si>
  <si>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</si>
  <si>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</si>
  <si>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</si>
  <si>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</si>
  <si>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</si>
  <si>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</si>
  <si>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</si>
  <si>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</si>
  <si>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</si>
  <si>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</si>
  <si>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</si>
  <si>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</si>
  <si>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</si>
  <si>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</si>
  <si>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</si>
  <si>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</si>
  <si>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</si>
  <si>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</si>
  <si>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</si>
  <si>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</si>
  <si>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</si>
  <si>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</si>
  <si>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</si>
  <si>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</si>
  <si>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</si>
  <si>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</si>
  <si>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</si>
  <si>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</si>
  <si>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</si>
  <si>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</si>
  <si>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</si>
  <si>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</si>
  <si>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</si>
  <si>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</si>
  <si>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</si>
  <si>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</si>
  <si>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</si>
  <si>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</si>
  <si>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</si>
  <si>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</si>
  <si>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</si>
  <si>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</si>
  <si>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</si>
  <si>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</si>
  <si>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</si>
  <si>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</si>
  <si>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</si>
  <si>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</si>
  <si>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</si>
  <si>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</si>
  <si>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</si>
  <si>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</si>
  <si>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</si>
  <si>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</si>
  <si>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</si>
  <si>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</si>
  <si>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</si>
  <si>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</si>
  <si>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</si>
  <si>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</si>
  <si>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</si>
  <si>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</si>
  <si>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</si>
  <si>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</si>
  <si>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</si>
  <si>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</si>
  <si>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</si>
  <si>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</si>
  <si>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</si>
  <si>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</si>
  <si>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</si>
  <si>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</si>
  <si>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</si>
  <si>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</si>
  <si>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</si>
  <si>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</si>
  <si>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</si>
  <si>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</si>
  <si>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</si>
  <si>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</si>
  <si>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</si>
  <si>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</si>
  <si>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</si>
  <si>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</si>
  <si>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</si>
  <si>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</si>
  <si>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</si>
  <si>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</si>
  <si>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</si>
  <si>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</si>
  <si>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</si>
  <si>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</si>
  <si>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</si>
  <si>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</si>
  <si>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</si>
  <si>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</si>
  <si>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</si>
  <si>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</si>
  <si>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</si>
  <si>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</si>
  <si>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</si>
  <si>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</si>
  <si>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</si>
  <si>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</si>
  <si>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</si>
  <si>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</si>
  <si>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</si>
  <si>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</si>
  <si>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</si>
  <si>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</si>
  <si>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</si>
  <si>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</si>
  <si>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</si>
  <si>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</si>
  <si>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</si>
  <si>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</si>
  <si>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</si>
  <si>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</si>
  <si>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</si>
  <si>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</si>
  <si>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</si>
  <si>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</si>
  <si>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</si>
  <si>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</si>
  <si>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</si>
  <si>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</si>
  <si>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</si>
  <si>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</si>
  <si>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</si>
  <si>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</si>
  <si>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</si>
  <si>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</si>
  <si>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</si>
  <si>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</si>
  <si>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</si>
  <si>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</si>
  <si>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</si>
  <si>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</si>
  <si>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</si>
  <si>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</si>
  <si>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</si>
  <si>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</si>
  <si>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</si>
  <si>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</si>
  <si>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</si>
  <si>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</si>
  <si>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</si>
  <si>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</si>
  <si>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</si>
  <si>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</si>
  <si>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</si>
  <si>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</si>
  <si>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</si>
  <si>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</si>
  <si>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</si>
  <si>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</si>
  <si>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</si>
  <si>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</si>
  <si>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</si>
  <si>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</si>
  <si>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</si>
  <si>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</si>
  <si>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</si>
  <si>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</si>
  <si>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</si>
  <si>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</si>
  <si>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</si>
  <si>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</si>
  <si>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</si>
  <si>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</si>
  <si>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</si>
  <si>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</si>
  <si>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</si>
  <si>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</si>
  <si>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</si>
  <si>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</si>
  <si>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</si>
  <si>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</si>
  <si>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</si>
  <si>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</si>
  <si>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</si>
  <si>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</si>
  <si>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</si>
  <si>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</si>
  <si>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</si>
  <si>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</si>
  <si>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</si>
  <si>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</si>
  <si>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</si>
  <si>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</si>
  <si>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</si>
  <si>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</si>
  <si>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</si>
  <si>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</si>
  <si>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</si>
  <si>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</si>
  <si>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</si>
  <si>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</si>
  <si>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</si>
  <si>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</si>
  <si>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</si>
  <si>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</si>
  <si>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</si>
  <si>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</si>
  <si>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</si>
  <si>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</si>
  <si>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</si>
  <si>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</si>
  <si>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</si>
  <si>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</si>
  <si>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</si>
  <si>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</si>
  <si>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</si>
  <si>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</si>
  <si>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</si>
  <si>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</si>
  <si>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</si>
  <si>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</si>
  <si>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</si>
  <si>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</si>
  <si>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</si>
  <si>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</si>
  <si>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</si>
  <si>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</si>
  <si>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</si>
  <si>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</si>
  <si>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</si>
  <si>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</si>
  <si>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</si>
  <si>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</si>
  <si>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</si>
  <si>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</si>
  <si>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</si>
  <si>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</si>
  <si>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</si>
  <si>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</si>
  <si>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</si>
  <si>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</si>
  <si>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</si>
  <si>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</si>
  <si>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</si>
  <si>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</si>
  <si>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</si>
  <si>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</si>
  <si>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</si>
  <si>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</si>
  <si>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</si>
  <si>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</si>
  <si>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</si>
  <si>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</si>
  <si>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</si>
  <si>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</si>
  <si>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</si>
  <si>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</si>
  <si>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</si>
  <si>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</si>
  <si>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</si>
  <si>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</si>
  <si>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</si>
  <si>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</si>
  <si>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</si>
  <si>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</si>
  <si>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</si>
  <si>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</si>
  <si>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</si>
  <si>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</si>
  <si>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</si>
  <si>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</si>
  <si>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</si>
  <si>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</si>
  <si>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</si>
  <si>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</si>
  <si>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</si>
  <si>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</si>
  <si>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</si>
  <si>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</si>
  <si>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</si>
  <si>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</si>
  <si>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</si>
  <si>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</si>
  <si>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</si>
  <si>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</si>
  <si>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</si>
  <si>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</si>
  <si>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</si>
  <si>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</si>
  <si>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</si>
  <si>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</si>
  <si>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</si>
  <si>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</si>
  <si>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</si>
  <si>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</si>
  <si>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</si>
  <si>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</si>
  <si>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</si>
  <si>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</si>
  <si>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</si>
  <si>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</si>
  <si>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</si>
  <si>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</si>
  <si>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</si>
  <si>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</si>
  <si>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</si>
  <si>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</si>
  <si>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</si>
  <si>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</si>
  <si>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</si>
  <si>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</si>
  <si>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</si>
  <si>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</si>
  <si>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</si>
  <si>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</si>
  <si>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</si>
  <si>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</si>
  <si>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</si>
  <si>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</si>
  <si>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</si>
  <si>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</si>
  <si>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</si>
  <si>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</si>
  <si>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</si>
  <si>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</si>
  <si>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</si>
  <si>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</si>
  <si>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</si>
  <si>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</si>
  <si>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</si>
  <si>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</si>
  <si>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</si>
  <si>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</si>
  <si>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</si>
  <si>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</si>
  <si>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</si>
  <si>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</si>
  <si>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</si>
  <si>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</si>
  <si>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</si>
  <si>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</si>
  <si>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</si>
  <si>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</si>
  <si>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</si>
  <si>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</si>
  <si>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</si>
  <si>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</si>
  <si>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</si>
  <si>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</si>
  <si>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</si>
  <si>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</si>
  <si>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</si>
  <si>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</si>
  <si>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</si>
  <si>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</si>
  <si>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</si>
  <si>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</si>
  <si>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</si>
  <si>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</si>
  <si>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</si>
  <si>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</si>
  <si>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</si>
  <si>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</si>
  <si>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</si>
  <si>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</si>
  <si>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</si>
  <si>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</si>
  <si>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</si>
  <si>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</si>
  <si>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</si>
  <si>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</si>
  <si>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</si>
  <si>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</si>
  <si>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</si>
  <si>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</si>
  <si>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</si>
  <si>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</si>
  <si>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</si>
  <si>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</si>
  <si>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</si>
  <si>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</si>
  <si>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</si>
  <si>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</si>
  <si>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</si>
  <si>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</si>
  <si>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</si>
  <si>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</si>
  <si>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</si>
  <si>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</si>
  <si>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</si>
  <si>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</si>
  <si>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</si>
  <si>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</si>
  <si>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</si>
  <si>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</si>
  <si>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</si>
  <si>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</si>
  <si>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</si>
  <si>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</si>
  <si>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</si>
  <si>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</si>
  <si>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</si>
  <si>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</si>
  <si>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</si>
  <si>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</si>
  <si>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</si>
  <si>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</si>
  <si>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</si>
  <si>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</si>
  <si>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</si>
  <si>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</si>
  <si>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</si>
  <si>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</si>
  <si>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</si>
  <si>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</si>
  <si>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</si>
  <si>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</si>
  <si>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</si>
  <si>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</si>
  <si>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</si>
  <si>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</si>
  <si>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</si>
  <si>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</si>
  <si>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</si>
  <si>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</si>
  <si>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</si>
  <si>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</si>
  <si>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</si>
  <si>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</si>
  <si>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</si>
  <si>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</si>
  <si>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</si>
  <si>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</si>
  <si>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</si>
  <si>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</si>
  <si>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</si>
  <si>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</si>
  <si>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</si>
  <si>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</si>
  <si>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</si>
  <si>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</si>
  <si>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</si>
  <si>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</si>
  <si>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</si>
  <si>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</si>
  <si>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</si>
  <si>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</si>
  <si>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</si>
  <si>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</si>
  <si>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</si>
  <si>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</si>
  <si>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</si>
  <si>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</si>
  <si>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</si>
  <si>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</si>
  <si>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</si>
  <si>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</si>
  <si>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</si>
  <si>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</si>
  <si>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</si>
  <si>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</si>
  <si>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</si>
  <si>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</si>
  <si>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</si>
  <si>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</si>
  <si>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</si>
  <si>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</si>
  <si>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</si>
  <si>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</si>
  <si>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</si>
  <si>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</si>
  <si>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</si>
  <si>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</si>
  <si>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</si>
  <si>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</si>
  <si>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</si>
  <si>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</si>
  <si>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</si>
  <si>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</si>
  <si>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</si>
  <si>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</si>
  <si>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</si>
  <si>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</si>
  <si>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</si>
  <si>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</si>
  <si>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</si>
  <si>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</si>
  <si>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</si>
  <si>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</si>
  <si>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</si>
  <si>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</si>
  <si>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</si>
  <si>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</si>
  <si>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</si>
  <si>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</si>
  <si>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</si>
  <si>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</si>
  <si>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</si>
  <si>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</si>
  <si>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</si>
  <si>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</si>
  <si>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</si>
  <si>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</si>
  <si>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</si>
  <si>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</si>
  <si>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</si>
  <si>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</si>
  <si>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</si>
  <si>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</si>
  <si>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</si>
  <si>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</si>
  <si>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</si>
  <si>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</si>
  <si>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</si>
  <si>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</si>
  <si>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</si>
  <si>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</si>
  <si>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</si>
  <si>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</si>
  <si>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</si>
  <si>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</si>
  <si>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</si>
  <si>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</si>
  <si>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</si>
  <si>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</si>
  <si>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</si>
  <si>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</si>
  <si>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</si>
  <si>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</si>
  <si>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</si>
  <si>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</si>
  <si>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</si>
  <si>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</si>
  <si>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</si>
  <si>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</si>
  <si>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</si>
  <si>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</si>
  <si>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</si>
  <si>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</si>
  <si>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</si>
  <si>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</si>
  <si>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</si>
  <si>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</si>
  <si>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</si>
  <si>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</si>
  <si>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</si>
  <si>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</si>
  <si>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</si>
  <si>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</si>
  <si>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</si>
  <si>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</si>
  <si>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</si>
  <si>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</si>
  <si>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</si>
  <si>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</si>
  <si>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</si>
  <si>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</si>
  <si>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</si>
  <si>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</si>
  <si>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</si>
  <si>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</si>
  <si>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</si>
  <si>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</si>
  <si>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</si>
  <si>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</si>
  <si>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</si>
  <si>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</si>
  <si>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</si>
  <si>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</si>
  <si>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</si>
  <si>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</si>
  <si>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</si>
  <si>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</si>
  <si>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</si>
  <si>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</si>
  <si>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</si>
  <si>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</si>
  <si>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</si>
  <si>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</si>
  <si>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</si>
  <si>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</si>
  <si>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</si>
  <si>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</si>
  <si>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</si>
  <si>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</si>
  <si>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</si>
  <si>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</si>
  <si>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</si>
  <si>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</si>
  <si>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</si>
  <si>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</si>
  <si>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</si>
  <si>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</si>
  <si>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</si>
  <si>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</si>
  <si>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</si>
  <si>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</si>
  <si>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</si>
  <si>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</si>
  <si>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</si>
  <si>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</si>
  <si>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</si>
  <si>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</si>
  <si>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</si>
  <si>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</si>
  <si>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</si>
  <si>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</si>
  <si>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</si>
  <si>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</si>
  <si>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</si>
  <si>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</si>
  <si>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</si>
  <si>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</si>
  <si>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</si>
  <si>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</si>
  <si>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</si>
  <si>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</si>
  <si>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</si>
  <si>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</si>
  <si>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</si>
  <si>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</si>
  <si>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</si>
  <si>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</si>
  <si>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</si>
  <si>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</si>
  <si>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</si>
  <si>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</si>
  <si>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</si>
  <si>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</si>
  <si>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</si>
  <si>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</si>
  <si>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</si>
  <si>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</si>
  <si>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</si>
  <si>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</si>
  <si>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</si>
  <si>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</si>
  <si>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</si>
  <si>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</si>
  <si>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</si>
  <si>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</si>
  <si>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</si>
  <si>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</si>
  <si>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</si>
  <si>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</si>
  <si>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</si>
  <si>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</si>
  <si>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</si>
  <si>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</si>
  <si>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</si>
  <si>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</si>
  <si>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</si>
  <si>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</si>
  <si>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</si>
  <si>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</si>
  <si>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</si>
  <si>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</si>
  <si>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</si>
  <si>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</si>
  <si>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</si>
  <si>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</si>
  <si>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</si>
  <si>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</si>
  <si>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</si>
  <si>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</si>
  <si>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</si>
  <si>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</si>
  <si>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</si>
  <si>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</si>
  <si>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</si>
  <si>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</si>
  <si>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</si>
  <si>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</si>
  <si>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</si>
  <si>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</si>
  <si>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</si>
  <si>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</si>
  <si>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</si>
  <si>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</si>
  <si>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</si>
  <si>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</si>
  <si>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</si>
  <si>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</si>
  <si>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</si>
  <si>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</si>
  <si>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</si>
  <si>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</si>
  <si>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</si>
  <si>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</si>
  <si>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</si>
  <si>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</si>
  <si>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</si>
  <si>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</si>
  <si>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</si>
  <si>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</si>
  <si>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</si>
  <si>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</si>
  <si>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</si>
  <si>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</si>
  <si>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</si>
  <si>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</si>
  <si>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</si>
  <si>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</si>
  <si>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</si>
  <si>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</si>
  <si>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</si>
  <si>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</si>
  <si>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</si>
  <si>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</si>
  <si>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</si>
  <si>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</si>
  <si>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</si>
  <si>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</si>
  <si>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</si>
  <si>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</si>
  <si>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</si>
  <si>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</si>
  <si>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</si>
  <si>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</si>
  <si>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</si>
  <si>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</si>
  <si>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</si>
  <si>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</si>
  <si>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</si>
  <si>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</si>
  <si>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</si>
  <si>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</si>
  <si>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</si>
  <si>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</si>
  <si>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</si>
  <si>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</si>
  <si>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</si>
  <si>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</si>
  <si>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</si>
  <si>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</si>
  <si>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</si>
  <si>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</si>
  <si>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</si>
  <si>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</si>
  <si>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</si>
  <si>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</si>
  <si>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</si>
  <si>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</si>
  <si>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</si>
  <si>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</si>
  <si>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</si>
  <si>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</si>
  <si>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</si>
  <si>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</si>
  <si>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</si>
  <si>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</si>
  <si>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</si>
  <si>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</si>
  <si>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</si>
  <si>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</si>
  <si>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</si>
  <si>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</si>
  <si>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</si>
  <si>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</si>
  <si>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</si>
  <si>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</si>
  <si>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</si>
  <si>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</si>
  <si>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</si>
  <si>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</si>
  <si>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</si>
  <si>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</si>
  <si>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</si>
  <si>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</si>
  <si>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</si>
  <si>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</si>
  <si>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</si>
  <si>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</si>
  <si>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</si>
  <si>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</si>
  <si>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</si>
  <si>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</si>
  <si>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</si>
  <si>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</si>
  <si>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</si>
  <si>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</si>
  <si>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</si>
  <si>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</si>
  <si>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</si>
  <si>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</si>
  <si>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</si>
  <si>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</si>
  <si>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</si>
  <si>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</si>
  <si>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</si>
  <si>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</si>
  <si>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</si>
  <si>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</si>
  <si>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</si>
  <si>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</si>
  <si>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</si>
  <si>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</si>
  <si>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</si>
  <si>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</si>
  <si>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</si>
  <si>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</si>
  <si>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</si>
  <si>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</si>
  <si>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</si>
  <si>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</si>
  <si>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</si>
  <si>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</si>
  <si>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</si>
  <si>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</si>
  <si>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</si>
  <si>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</si>
  <si>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</si>
  <si>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</si>
  <si>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</si>
  <si>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</si>
  <si>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</si>
  <si>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</si>
  <si>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</si>
  <si>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</si>
  <si>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</si>
  <si>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</si>
  <si>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</si>
  <si>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</si>
  <si>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</si>
  <si>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</si>
  <si>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</si>
  <si>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</si>
  <si>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</si>
  <si>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</si>
  <si>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</si>
  <si>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</si>
  <si>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</si>
  <si>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</si>
  <si>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</si>
  <si>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</si>
  <si>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</si>
  <si>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</si>
  <si>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</si>
  <si>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</si>
  <si>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</si>
  <si>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</si>
  <si>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</si>
  <si>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</si>
  <si>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</si>
  <si>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</si>
  <si>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</si>
  <si>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</si>
  <si>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</si>
  <si>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</si>
  <si>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</si>
  <si>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</si>
  <si>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</si>
  <si>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</si>
  <si>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</si>
  <si>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</si>
  <si>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</si>
  <si>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</si>
  <si>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</si>
  <si>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</si>
  <si>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</si>
  <si>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</si>
  <si>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</si>
  <si>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</si>
  <si>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</si>
  <si>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</si>
  <si>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</si>
  <si>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</si>
  <si>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</si>
  <si>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</si>
  <si>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</si>
  <si>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</si>
  <si>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</si>
  <si>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</si>
  <si>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</si>
  <si>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</si>
  <si>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</si>
  <si>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</si>
  <si>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</si>
  <si>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</si>
  <si>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</si>
  <si>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</si>
  <si>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</si>
  <si>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</si>
  <si>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</si>
  <si>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</si>
  <si>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</si>
  <si>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</si>
  <si>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</si>
  <si>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</si>
  <si>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</si>
  <si>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</si>
  <si>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</si>
  <si>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</si>
  <si>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</si>
  <si>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</si>
  <si>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</si>
  <si>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</si>
  <si>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</si>
  <si>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</si>
  <si>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</si>
  <si>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</si>
  <si>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</si>
  <si>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</si>
  <si>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</si>
  <si>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</si>
  <si>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</si>
  <si>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</si>
  <si>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</si>
  <si>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</si>
  <si>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</si>
  <si>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</si>
  <si>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</si>
  <si>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</si>
  <si>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</si>
  <si>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</si>
  <si>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</si>
  <si>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</si>
  <si>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</si>
  <si>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</si>
  <si>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</si>
  <si>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</si>
  <si>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</si>
  <si>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</si>
  <si>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</si>
  <si>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</si>
  <si>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</si>
  <si>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</si>
  <si>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</si>
  <si>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</si>
  <si>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</si>
  <si>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</si>
  <si>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</si>
  <si>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</si>
  <si>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</si>
  <si>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</si>
  <si>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</si>
  <si>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</si>
  <si>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</si>
  <si>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</si>
  <si>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</si>
  <si>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</si>
  <si>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</si>
  <si>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</si>
  <si>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</si>
  <si>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</si>
  <si>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</si>
  <si>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</si>
  <si>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</si>
  <si>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</si>
  <si>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</si>
  <si>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</si>
  <si>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</si>
  <si>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</si>
  <si>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</si>
  <si>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</si>
  <si>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</si>
  <si>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</si>
  <si>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</si>
  <si>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</si>
  <si>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</si>
  <si>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</si>
  <si>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</si>
  <si>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</si>
  <si>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</si>
  <si>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</si>
  <si>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</si>
  <si>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</si>
  <si>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</si>
  <si>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</si>
  <si>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</si>
  <si>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</si>
  <si>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</si>
  <si>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</si>
  <si>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</si>
  <si>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</si>
  <si>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</si>
  <si>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</si>
  <si>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</si>
  <si>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</si>
  <si>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</si>
  <si>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</si>
  <si>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</si>
  <si>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</si>
  <si>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</si>
  <si>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</si>
  <si>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</si>
  <si>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</si>
  <si>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</si>
  <si>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</si>
  <si>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</si>
  <si>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</si>
  <si>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</si>
  <si>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</si>
  <si>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</si>
  <si>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</si>
  <si>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</si>
  <si>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</si>
  <si>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</si>
  <si>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</si>
  <si>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</si>
  <si>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</si>
  <si>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</si>
  <si>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</si>
  <si>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</si>
  <si>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</si>
  <si>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</si>
  <si>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</si>
  <si>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</si>
  <si>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</si>
  <si>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</si>
  <si>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</si>
  <si>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</si>
  <si>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</si>
  <si>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</si>
  <si>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</si>
  <si>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</si>
  <si>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</si>
  <si>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</si>
  <si>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</si>
  <si>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</si>
  <si>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</si>
  <si>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</si>
  <si>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</si>
  <si>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</si>
  <si>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</si>
  <si>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</si>
  <si>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</si>
  <si>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</si>
  <si>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</si>
  <si>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</si>
  <si>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</si>
  <si>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</si>
  <si>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</si>
  <si>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</si>
  <si>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</si>
  <si>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</si>
  <si>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</si>
  <si>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</si>
  <si>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</si>
  <si>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</si>
  <si>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</si>
  <si>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</si>
  <si>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</si>
  <si>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</si>
  <si>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</si>
  <si>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</si>
  <si>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</si>
  <si>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</si>
  <si>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</si>
  <si>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</si>
  <si>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</si>
  <si>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</si>
  <si>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</si>
  <si>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</si>
  <si>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</si>
  <si>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</si>
  <si>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</si>
  <si>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</si>
  <si>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</si>
  <si>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</si>
  <si>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</si>
  <si>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</si>
  <si>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</si>
  <si>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</si>
  <si>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</si>
  <si>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</si>
  <si>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</si>
  <si>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</si>
  <si>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</si>
  <si>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</si>
  <si>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</si>
  <si>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</si>
  <si>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</si>
  <si>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</si>
  <si>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</si>
  <si>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</si>
  <si>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</si>
  <si>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</si>
  <si>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</si>
  <si>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</si>
  <si>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</si>
  <si>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</si>
  <si>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</si>
  <si>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</si>
  <si>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</si>
  <si>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</si>
  <si>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</si>
  <si>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</si>
  <si>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</si>
  <si>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</si>
  <si>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</si>
  <si>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</si>
  <si>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</si>
  <si>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</si>
  <si>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</si>
  <si>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</si>
  <si>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</si>
  <si>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</si>
  <si>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</si>
  <si>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</si>
  <si>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</si>
  <si>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</si>
  <si>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</si>
  <si>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</si>
  <si>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</si>
  <si>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</si>
  <si>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</si>
  <si>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</si>
  <si>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</si>
  <si>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</si>
  <si>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</si>
  <si>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</si>
  <si>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</si>
  <si>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</si>
  <si>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</si>
  <si>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</si>
  <si>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</si>
  <si>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</si>
  <si>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</si>
  <si>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</si>
  <si>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</si>
  <si>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</si>
  <si>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</si>
  <si>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</si>
  <si>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</si>
  <si>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</si>
  <si>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</si>
  <si>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</si>
  <si>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</si>
  <si>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</si>
  <si>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</si>
  <si>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</si>
  <si>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</si>
  <si>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</si>
  <si>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</si>
  <si>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</si>
  <si>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</si>
  <si>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</si>
  <si>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</si>
  <si>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</si>
  <si>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</si>
  <si>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</si>
  <si>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</si>
  <si>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</si>
  <si>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</si>
  <si>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</si>
  <si>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</si>
  <si>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</si>
  <si>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</si>
  <si>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</si>
  <si>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</si>
  <si>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</si>
  <si>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</si>
  <si>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</si>
  <si>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</si>
  <si>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</si>
  <si>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</si>
  <si>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</si>
  <si>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</si>
  <si>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</si>
  <si>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</si>
  <si>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</si>
  <si>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</si>
  <si>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</si>
  <si>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</si>
  <si>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</si>
  <si>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</si>
  <si>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</si>
  <si>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</si>
  <si>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</si>
  <si>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</si>
  <si>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</si>
  <si>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</si>
  <si>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</si>
  <si>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</si>
  <si>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</si>
  <si>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</si>
  <si>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</si>
  <si>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</si>
  <si>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</si>
  <si>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</si>
  <si>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</si>
  <si>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</si>
  <si>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</si>
  <si>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</si>
  <si>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</si>
  <si>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</si>
  <si>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</si>
  <si>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</si>
  <si>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</si>
  <si>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</si>
  <si>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</si>
  <si>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</si>
  <si>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</si>
  <si>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</si>
  <si>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</si>
  <si>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</si>
  <si>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</si>
  <si>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</si>
  <si>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</si>
  <si>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</si>
  <si>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</si>
  <si>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</si>
  <si>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</si>
  <si>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</si>
  <si>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</si>
  <si>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</si>
  <si>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</si>
  <si>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</si>
  <si>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</si>
  <si>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</si>
  <si>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</si>
  <si>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</si>
  <si>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</si>
  <si>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</si>
  <si>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</si>
  <si>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</si>
  <si>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</si>
  <si>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</si>
  <si>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</si>
  <si>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</si>
  <si>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</si>
  <si>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</si>
  <si>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</si>
  <si>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</si>
  <si>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</si>
  <si>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</si>
  <si>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</si>
  <si>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</si>
  <si>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</si>
  <si>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</si>
  <si>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</si>
  <si>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</si>
  <si>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</si>
  <si>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</si>
  <si>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</si>
  <si>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</si>
  <si>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</si>
  <si>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</si>
  <si>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</si>
  <si>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</si>
  <si>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</si>
  <si>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</si>
  <si>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</si>
  <si>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</si>
  <si>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</si>
  <si>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</si>
  <si>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</si>
  <si>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</si>
  <si>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</si>
  <si>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</si>
  <si>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</si>
  <si>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</si>
  <si>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</si>
  <si>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</si>
  <si>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</si>
  <si>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</si>
  <si>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</si>
  <si>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</si>
  <si>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</si>
  <si>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</si>
  <si>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</si>
  <si>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</si>
  <si>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</si>
  <si>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</si>
  <si>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</si>
  <si>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</si>
  <si>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</si>
  <si>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</si>
  <si>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</si>
  <si>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</si>
  <si>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</si>
  <si>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</si>
  <si>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</si>
  <si>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</si>
  <si>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</si>
  <si>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</si>
  <si>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</si>
  <si>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</si>
  <si>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</si>
  <si>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</si>
  <si>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</si>
  <si>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</si>
  <si>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</si>
  <si>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</si>
  <si>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</si>
  <si>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</si>
  <si>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</si>
  <si>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</si>
  <si>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</si>
  <si>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</si>
  <si>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</si>
  <si>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</si>
  <si>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</si>
  <si>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</si>
  <si>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</si>
  <si>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</si>
  <si>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</si>
  <si>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</si>
  <si>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</si>
  <si>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</si>
  <si>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</si>
  <si>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</si>
  <si>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</si>
  <si>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</si>
  <si>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</si>
  <si>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</si>
  <si>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</si>
  <si>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</si>
  <si>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</si>
  <si>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</si>
  <si>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</si>
  <si>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</si>
  <si>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</si>
  <si>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</si>
  <si>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</si>
  <si>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</si>
  <si>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</si>
  <si>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</si>
  <si>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</si>
  <si>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</si>
  <si>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</si>
  <si>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</si>
  <si>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</si>
  <si>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</si>
  <si>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</si>
  <si>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</si>
  <si>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</si>
  <si>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</si>
  <si>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</si>
  <si>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</si>
  <si>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</si>
  <si>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</si>
  <si>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</si>
  <si>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</si>
  <si>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</si>
  <si>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</si>
  <si>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</si>
  <si>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</si>
  <si>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</si>
  <si>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</si>
  <si>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</si>
  <si>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</si>
  <si>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</si>
  <si>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</si>
  <si>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</si>
  <si>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</si>
  <si>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</si>
  <si>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</si>
  <si>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</si>
  <si>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</si>
  <si>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</si>
  <si>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</si>
  <si>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</si>
  <si>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</si>
  <si>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</si>
  <si>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</si>
  <si>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</si>
  <si>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</si>
  <si>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</si>
  <si>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</si>
  <si>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</si>
  <si>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</si>
  <si>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</si>
  <si>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</si>
  <si>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</si>
  <si>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</si>
  <si>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</si>
  <si>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</si>
  <si>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</si>
  <si>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</si>
  <si>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</si>
  <si>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</si>
  <si>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</si>
  <si>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</si>
  <si>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</si>
  <si>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</si>
  <si>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</si>
  <si>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</si>
  <si>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</si>
  <si>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</si>
  <si>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</si>
  <si>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</si>
  <si>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</si>
  <si>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</si>
  <si>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</si>
  <si>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</si>
  <si>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</si>
  <si>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</si>
  <si>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</si>
  <si>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</si>
  <si>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</si>
  <si>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</si>
  <si>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</si>
  <si>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</si>
  <si>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</si>
  <si>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</si>
  <si>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</si>
  <si>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</si>
  <si>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</si>
  <si>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</si>
  <si>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</si>
  <si>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</si>
  <si>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</si>
  <si>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</si>
  <si>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</si>
  <si>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</si>
  <si>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</si>
  <si>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</si>
  <si>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</si>
  <si>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</si>
  <si>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</si>
  <si>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</si>
  <si>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</si>
  <si>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</si>
  <si>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</si>
  <si>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</si>
  <si>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</si>
  <si>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</si>
  <si>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</si>
  <si>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</si>
  <si>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</si>
  <si>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</si>
  <si>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</si>
  <si>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</si>
  <si>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</si>
  <si>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</si>
  <si>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</si>
  <si>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</si>
  <si>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</si>
  <si>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</si>
  <si>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</si>
  <si>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</si>
  <si>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</si>
  <si>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</si>
  <si>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</si>
  <si>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</si>
  <si>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</si>
  <si>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</si>
  <si>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</si>
  <si>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</si>
  <si>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</si>
  <si>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</si>
  <si>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</si>
  <si>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</si>
  <si>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</si>
  <si>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</si>
  <si>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</si>
  <si>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</si>
  <si>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</si>
  <si>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</si>
  <si>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</si>
  <si>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</si>
  <si>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</si>
  <si>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</si>
  <si>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</si>
  <si>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</si>
  <si>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</si>
  <si>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</si>
  <si>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</si>
  <si>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</si>
  <si>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</si>
  <si>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</si>
  <si>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</si>
  <si>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</si>
  <si>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</si>
  <si>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</si>
  <si>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</si>
  <si>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</si>
  <si>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</si>
  <si>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</si>
  <si>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</si>
  <si>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</si>
  <si>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</si>
  <si>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</si>
  <si>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</si>
  <si>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</si>
  <si>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</si>
  <si>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</si>
  <si>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</si>
  <si>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</si>
  <si>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</si>
  <si>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</si>
  <si>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</si>
  <si>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</si>
  <si>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</si>
  <si>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</si>
  <si>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</si>
  <si>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</si>
  <si>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</si>
  <si>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</si>
  <si>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</si>
  <si>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</si>
  <si>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</si>
  <si>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</si>
  <si>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</si>
  <si>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</si>
  <si>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</si>
  <si>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</si>
  <si>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</si>
  <si>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</si>
  <si>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</si>
  <si>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</si>
  <si>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</si>
  <si>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</si>
  <si>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</si>
  <si>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</si>
  <si>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</si>
  <si>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</si>
  <si>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</si>
  <si>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</si>
  <si>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</si>
  <si>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</si>
  <si>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</si>
  <si>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</si>
  <si>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</si>
  <si>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</si>
  <si>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</si>
  <si>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</si>
  <si>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</si>
  <si>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</si>
  <si>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</si>
  <si>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</si>
  <si>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</si>
  <si>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</si>
  <si>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</si>
  <si>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</si>
  <si>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</si>
  <si>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</si>
  <si>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</si>
  <si>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</si>
  <si>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</si>
  <si>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</si>
  <si>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</si>
  <si>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</si>
  <si>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</si>
  <si>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</si>
  <si>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</si>
  <si>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</si>
  <si>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</si>
  <si>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</si>
  <si>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</si>
  <si>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</si>
  <si>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</si>
  <si>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</si>
  <si>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</si>
  <si>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</si>
  <si>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</si>
  <si>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</si>
  <si>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</si>
  <si>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</si>
  <si>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</si>
  <si>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</si>
  <si>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</si>
  <si>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</si>
  <si>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</si>
  <si>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</si>
  <si>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</si>
  <si>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</si>
  <si>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</si>
  <si>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</si>
  <si>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</si>
  <si>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</si>
  <si>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</si>
  <si>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</si>
  <si>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</si>
  <si>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</si>
  <si>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</si>
  <si>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</si>
  <si>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</si>
  <si>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</si>
  <si>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</si>
  <si>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</si>
  <si>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</si>
  <si>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</si>
  <si>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</si>
  <si>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</si>
  <si>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</si>
  <si>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</si>
  <si>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</si>
  <si>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</si>
  <si>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</si>
  <si>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</si>
  <si>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</si>
  <si>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</si>
  <si>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</si>
  <si>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</si>
  <si>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</si>
  <si>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</si>
  <si>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</si>
  <si>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</si>
  <si>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</si>
  <si>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</si>
  <si>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</si>
  <si>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</si>
  <si>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</si>
  <si>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</si>
  <si>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</si>
  <si>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</si>
  <si>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</si>
  <si>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</si>
  <si>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</si>
  <si>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</si>
  <si>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</si>
  <si>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</si>
  <si>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</si>
  <si>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</si>
  <si>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</si>
  <si>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</si>
  <si>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</si>
  <si>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</si>
  <si>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</si>
  <si>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</si>
  <si>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</si>
  <si>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</si>
  <si>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</si>
  <si>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</si>
  <si>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</si>
  <si>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</si>
  <si>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</si>
  <si>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</si>
  <si>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</si>
  <si>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</si>
  <si>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</si>
  <si>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</si>
  <si>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</si>
  <si>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</si>
  <si>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</si>
  <si>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</si>
  <si>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</si>
  <si>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</si>
  <si>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</si>
  <si>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</si>
  <si>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</si>
  <si>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</si>
  <si>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</si>
  <si>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</si>
  <si>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</si>
  <si>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</si>
  <si>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</si>
  <si>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</si>
  <si>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</si>
  <si>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</si>
  <si>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</si>
  <si>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</si>
  <si>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</si>
  <si>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</si>
  <si>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</si>
  <si>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</si>
  <si>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</si>
  <si>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</si>
  <si>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</si>
  <si>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</si>
  <si>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</si>
  <si>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</si>
  <si>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</si>
  <si>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</si>
  <si>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</si>
  <si>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</si>
  <si>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</si>
  <si>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</si>
  <si>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</si>
  <si>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</si>
  <si>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</si>
  <si>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</si>
  <si>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</si>
  <si>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</si>
  <si>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</si>
  <si>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</si>
  <si>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</si>
  <si>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</si>
  <si>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</si>
  <si>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</si>
  <si>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</si>
  <si>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</si>
  <si>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</si>
  <si>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</si>
  <si>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</si>
  <si>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</si>
  <si>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</si>
  <si>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</si>
  <si>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</si>
  <si>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</si>
  <si>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</si>
  <si>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</si>
  <si>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</si>
  <si>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</si>
  <si>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</si>
  <si>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</si>
  <si>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</si>
  <si>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</si>
  <si>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</si>
  <si>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</si>
  <si>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</si>
  <si>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</si>
  <si>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</si>
  <si>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</si>
  <si>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</si>
  <si>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</si>
  <si>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</si>
  <si>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</si>
  <si>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</si>
  <si>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</si>
  <si>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</si>
  <si>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</si>
  <si>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</si>
  <si>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</si>
  <si>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</si>
  <si>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</si>
  <si>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</si>
  <si>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</si>
  <si>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</si>
  <si>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</si>
  <si>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</si>
  <si>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</si>
  <si>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</si>
  <si>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</si>
  <si>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</si>
  <si>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</si>
  <si>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</si>
  <si>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</si>
  <si>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</si>
  <si>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</si>
  <si>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</si>
  <si>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</si>
  <si>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</si>
  <si>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</si>
  <si>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</si>
  <si>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</si>
  <si>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</si>
  <si>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</si>
  <si>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</si>
  <si>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</si>
  <si>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</si>
  <si>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</si>
  <si>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</si>
  <si>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</si>
  <si>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</si>
  <si>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</si>
  <si>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</si>
  <si>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</si>
  <si>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</si>
  <si>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</si>
  <si>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</si>
  <si>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</si>
  <si>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</si>
  <si>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</si>
  <si>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</si>
  <si>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</si>
  <si>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</si>
  <si>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</si>
  <si>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</si>
  <si>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</si>
  <si>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</si>
  <si>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</si>
  <si>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</si>
  <si>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</si>
  <si>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</si>
  <si>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</si>
  <si>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</si>
  <si>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</si>
  <si>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</si>
  <si>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</si>
  <si>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</si>
  <si>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</si>
  <si>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</si>
  <si>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</si>
  <si>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</si>
  <si>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</si>
  <si>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</si>
  <si>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</si>
  <si>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</si>
  <si>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</si>
  <si>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</si>
  <si>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</si>
  <si>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</si>
  <si>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</si>
  <si>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</si>
  <si>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</si>
  <si>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</si>
  <si>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</si>
  <si>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</si>
  <si>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</si>
  <si>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</si>
  <si>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</si>
  <si>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</si>
  <si>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</si>
  <si>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</si>
  <si>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</si>
  <si>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</si>
  <si>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</si>
  <si>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</si>
  <si>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</si>
  <si>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</si>
  <si>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</si>
  <si>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</si>
  <si>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</si>
  <si>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</si>
  <si>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</si>
  <si>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</si>
  <si>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</si>
  <si>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</si>
  <si>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</si>
  <si>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</si>
  <si>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</si>
  <si>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</si>
  <si>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</si>
  <si>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</si>
  <si>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</si>
  <si>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</si>
  <si>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</si>
  <si>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</si>
  <si>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</si>
  <si>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</si>
  <si>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</si>
  <si>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</si>
  <si>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</si>
  <si>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</si>
  <si>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</si>
  <si>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</si>
  <si>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</si>
  <si>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</si>
  <si>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</si>
  <si>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</si>
  <si>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</si>
  <si>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</si>
  <si>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</si>
  <si>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</si>
  <si>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</si>
  <si>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</si>
  <si>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</si>
  <si>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</si>
  <si>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</si>
  <si>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</si>
  <si>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</si>
  <si>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</si>
  <si>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</si>
  <si>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</si>
  <si>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</si>
  <si>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</si>
  <si>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</si>
  <si>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</si>
  <si>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</si>
  <si>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</si>
  <si>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</si>
  <si>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</si>
  <si>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</si>
  <si>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</si>
  <si>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</si>
  <si>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</si>
  <si>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</si>
  <si>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</si>
  <si>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</si>
  <si>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</si>
  <si>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</si>
  <si>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</si>
  <si>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</si>
  <si>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</si>
  <si>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</si>
  <si>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</si>
  <si>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</si>
  <si>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</si>
  <si>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</si>
  <si>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</si>
  <si>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</si>
  <si>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</si>
  <si>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</si>
  <si>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</si>
  <si>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</si>
  <si>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</si>
  <si>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</si>
  <si>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</si>
  <si>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</si>
  <si>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</si>
  <si>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</si>
  <si>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</si>
  <si>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</si>
  <si>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</si>
  <si>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</si>
  <si>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</si>
  <si>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</si>
  <si>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</si>
  <si>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</si>
  <si>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</si>
  <si>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</si>
  <si>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</si>
  <si>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</si>
  <si>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</si>
  <si>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</si>
  <si>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</si>
  <si>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</si>
  <si>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</si>
  <si>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</si>
  <si>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</si>
  <si>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</si>
  <si>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</si>
  <si>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</si>
  <si>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</si>
  <si>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</si>
  <si>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</si>
  <si>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</si>
  <si>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</si>
  <si>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</si>
  <si>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</si>
  <si>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</si>
  <si>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</si>
  <si>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</si>
  <si>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</si>
  <si>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</si>
  <si>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</si>
  <si>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</si>
  <si>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</si>
  <si>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</si>
  <si>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</si>
  <si>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</si>
  <si>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</si>
  <si>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</si>
  <si>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</si>
  <si>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</si>
  <si>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</si>
  <si>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</si>
  <si>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</si>
  <si>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</si>
  <si>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</si>
  <si>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</si>
  <si>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</si>
  <si>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</si>
  <si>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</si>
  <si>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</si>
  <si>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</si>
  <si>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</si>
  <si>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</si>
  <si>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</si>
  <si>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</si>
  <si>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</si>
  <si>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</si>
  <si>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</si>
  <si>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</si>
  <si>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</si>
  <si>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</si>
  <si>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</si>
  <si>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</si>
  <si>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</si>
  <si>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</si>
  <si>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</si>
  <si>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</si>
  <si>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</si>
  <si>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</si>
  <si>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</si>
  <si>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</si>
  <si>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</si>
  <si>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</si>
  <si>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</si>
  <si>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</si>
  <si>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</si>
  <si>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</si>
  <si>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</si>
  <si>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</si>
  <si>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</si>
  <si>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</si>
  <si>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</si>
  <si>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</si>
  <si>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</si>
  <si>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</si>
  <si>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</si>
  <si>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</si>
  <si>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</si>
  <si>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</si>
  <si>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</si>
  <si>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</si>
  <si>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</si>
  <si>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</si>
  <si>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</si>
  <si>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</si>
  <si>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</si>
  <si>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</si>
  <si>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</si>
  <si>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</si>
  <si>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</si>
  <si>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</si>
  <si>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</si>
  <si>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</si>
  <si>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</si>
  <si>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</si>
  <si>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</si>
  <si>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</si>
  <si>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</si>
  <si>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</si>
  <si>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</si>
  <si>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</si>
  <si>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</si>
  <si>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</si>
  <si>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</si>
  <si>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</si>
  <si>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</si>
  <si>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</si>
  <si>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</si>
  <si>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</si>
  <si>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</si>
  <si>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</si>
  <si>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</si>
  <si>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</si>
  <si>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</si>
  <si>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</si>
  <si>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</si>
  <si>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</si>
  <si>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</si>
  <si>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</si>
  <si>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</si>
  <si>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</si>
  <si>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</si>
  <si>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</si>
  <si>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</si>
  <si>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</si>
  <si>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</si>
  <si>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</si>
  <si>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</si>
  <si>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</si>
  <si>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</si>
  <si>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</si>
  <si>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</si>
  <si>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</si>
  <si>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</si>
  <si>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</si>
  <si>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</si>
  <si>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</si>
  <si>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</si>
  <si>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</si>
  <si>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</si>
  <si>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</si>
  <si>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</si>
  <si>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</si>
  <si>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</si>
  <si>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</si>
  <si>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</si>
  <si>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</si>
  <si>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</si>
  <si>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</si>
  <si>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</si>
  <si>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</si>
  <si>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</si>
  <si>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</si>
  <si>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</si>
  <si>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</si>
  <si>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</si>
  <si>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</si>
  <si>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</si>
  <si>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</si>
  <si>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</si>
  <si>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</si>
  <si>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</si>
  <si>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</si>
  <si>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</si>
  <si>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</si>
  <si>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</si>
  <si>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</si>
  <si>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</si>
  <si>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</si>
  <si>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</si>
  <si>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</si>
  <si>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</si>
  <si>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</si>
  <si>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</si>
  <si>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</si>
  <si>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</si>
  <si>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</si>
  <si>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</si>
  <si>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</si>
  <si>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</si>
  <si>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</si>
  <si>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</si>
  <si>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</si>
  <si>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</si>
  <si>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</si>
  <si>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</si>
  <si>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</si>
  <si>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</si>
  <si>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</si>
  <si>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</si>
  <si>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</si>
  <si>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</si>
  <si>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</si>
  <si>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</si>
  <si>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</si>
  <si>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</si>
  <si>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</si>
  <si>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</si>
  <si>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</si>
  <si>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</si>
  <si>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</si>
  <si>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</si>
  <si>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</si>
  <si>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</si>
  <si>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</si>
  <si>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</si>
  <si>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</si>
  <si>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</si>
  <si>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</si>
  <si>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</si>
  <si>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</si>
  <si>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</si>
  <si>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</si>
  <si>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</si>
  <si>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</si>
  <si>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</si>
  <si>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</si>
  <si>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</si>
  <si>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</si>
  <si>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</si>
  <si>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</si>
  <si>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</si>
  <si>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</si>
  <si>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</si>
  <si>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</si>
  <si>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</si>
  <si>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</si>
  <si>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</si>
  <si>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</si>
  <si>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</si>
  <si>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</si>
  <si>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</si>
  <si>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</si>
  <si>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</si>
  <si>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</si>
  <si>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</si>
  <si>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</si>
  <si>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</si>
  <si>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</si>
  <si>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</si>
  <si>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</si>
  <si>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</si>
  <si>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</si>
  <si>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</si>
  <si>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</si>
  <si>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</si>
  <si>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</si>
  <si>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</si>
  <si>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</si>
  <si>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</si>
  <si>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</si>
  <si>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</si>
  <si>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</si>
  <si>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</si>
  <si>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</si>
  <si>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</si>
  <si>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</si>
  <si>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</si>
  <si>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</si>
  <si>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</si>
  <si>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</si>
  <si>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</si>
  <si>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</si>
  <si>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</si>
  <si>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</si>
  <si>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</si>
  <si>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</si>
  <si>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</si>
  <si>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</si>
  <si>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</si>
  <si>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</si>
  <si>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</si>
  <si>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</si>
  <si>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</si>
  <si>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</si>
  <si>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</si>
  <si>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</si>
  <si>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</si>
  <si>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</si>
  <si>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</si>
  <si>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</si>
  <si>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</si>
  <si>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</si>
  <si>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</si>
  <si>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</si>
  <si>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</si>
  <si>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</si>
  <si>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</si>
  <si>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</si>
  <si>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</si>
  <si>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</si>
  <si>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</si>
  <si>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</si>
  <si>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</si>
  <si>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</si>
  <si>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</si>
  <si>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</si>
  <si>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</si>
  <si>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</si>
  <si>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</si>
  <si>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</si>
  <si>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</si>
  <si>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</si>
  <si>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</si>
  <si>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</si>
  <si>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</si>
  <si>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</si>
  <si>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</si>
  <si>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</si>
  <si>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</si>
  <si>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</si>
  <si>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</si>
  <si>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</si>
  <si>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</si>
  <si>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</si>
  <si>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</si>
  <si>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</si>
  <si>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</si>
  <si>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</si>
  <si>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</si>
  <si>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</si>
  <si>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</si>
  <si>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</si>
  <si>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</si>
  <si>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</si>
  <si>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</si>
  <si>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</si>
  <si>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</si>
  <si>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</si>
  <si>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</si>
  <si>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</si>
  <si>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</si>
  <si>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</si>
  <si>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</si>
  <si>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</si>
  <si>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</si>
  <si>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</si>
  <si>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</si>
  <si>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</si>
  <si>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</si>
  <si>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</si>
  <si>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</si>
  <si>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</si>
  <si>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</si>
  <si>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</si>
  <si>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</si>
  <si>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</si>
  <si>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</si>
  <si>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</si>
  <si>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</si>
  <si>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</si>
  <si>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</si>
  <si>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</si>
  <si>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</si>
  <si>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</si>
  <si>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</si>
  <si>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</si>
  <si>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</si>
  <si>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</si>
  <si>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</si>
  <si>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</si>
  <si>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</si>
  <si>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</si>
  <si>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</si>
  <si>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</si>
  <si>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</si>
  <si>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</si>
  <si>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</si>
  <si>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</si>
  <si>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</si>
  <si>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</si>
  <si>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</si>
  <si>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</si>
  <si>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</si>
  <si>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</si>
  <si>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</si>
  <si>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</si>
  <si>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</si>
  <si>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</si>
  <si>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</si>
  <si>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</si>
  <si>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</si>
  <si>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</si>
  <si>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</si>
  <si>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</si>
  <si>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</si>
  <si>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</si>
  <si>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</si>
  <si>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</si>
  <si>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</si>
  <si>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</si>
  <si>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</si>
  <si>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</si>
  <si>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</si>
  <si>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</si>
  <si>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</si>
  <si>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</si>
  <si>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</si>
  <si>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</si>
  <si>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</si>
  <si>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</si>
  <si>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</si>
  <si>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</si>
  <si>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</si>
  <si>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</si>
  <si>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</si>
  <si>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</si>
  <si>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</si>
  <si>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</si>
  <si>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</si>
  <si>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</si>
  <si>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</si>
  <si>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</si>
  <si>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</si>
  <si>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</si>
  <si>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</si>
  <si>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</si>
  <si>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</si>
  <si>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</si>
  <si>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</si>
  <si>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</si>
  <si>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</si>
  <si>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</si>
  <si>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</si>
  <si>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</si>
  <si>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</si>
  <si>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</si>
  <si>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</si>
  <si>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</si>
  <si>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</si>
  <si>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</si>
  <si>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</si>
  <si>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</si>
  <si>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</si>
  <si>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</si>
  <si>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</si>
  <si>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</si>
  <si>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</si>
  <si>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</si>
  <si>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</si>
  <si>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</si>
  <si>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</si>
  <si>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</si>
  <si>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</si>
  <si>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</si>
  <si>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</si>
  <si>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</si>
  <si>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</si>
  <si>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</si>
  <si>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</si>
  <si>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</si>
  <si>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</si>
  <si>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</si>
  <si>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</si>
  <si>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</si>
  <si>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</si>
  <si>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</si>
  <si>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</si>
  <si>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</si>
  <si>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</si>
  <si>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</si>
  <si>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</si>
  <si>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</si>
  <si>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</si>
  <si>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</si>
  <si>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</si>
  <si>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</si>
  <si>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</si>
  <si>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</si>
  <si>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</si>
  <si>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</si>
  <si>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</si>
  <si>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</si>
  <si>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</si>
  <si>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</si>
  <si>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</si>
  <si>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</si>
  <si>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</si>
  <si>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</si>
  <si>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</si>
  <si>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</si>
  <si>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</si>
  <si>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</si>
  <si>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</si>
  <si>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</si>
  <si>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</si>
  <si>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</si>
  <si>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</si>
  <si>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</si>
  <si>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</si>
  <si>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</si>
  <si>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</si>
  <si>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</si>
  <si>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</si>
  <si>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</si>
  <si>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</si>
  <si>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</si>
  <si>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</si>
  <si>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</si>
  <si>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</si>
  <si>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</si>
  <si>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</si>
  <si>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</si>
  <si>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</si>
  <si>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</si>
  <si>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</si>
  <si>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</si>
  <si>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</si>
  <si>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</si>
  <si>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</si>
  <si>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</si>
  <si>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</si>
  <si>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</si>
  <si>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</si>
  <si>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</si>
  <si>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</si>
  <si>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</si>
  <si>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</si>
  <si>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</si>
  <si>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</si>
  <si>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</si>
  <si>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</si>
  <si>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</si>
  <si>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</si>
  <si>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</si>
  <si>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</si>
  <si>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</si>
  <si>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</si>
  <si>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</si>
  <si>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</si>
  <si>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</si>
  <si>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</si>
  <si>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</si>
  <si>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</si>
  <si>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</si>
  <si>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</si>
  <si>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</si>
  <si>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</si>
  <si>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</si>
  <si>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</si>
  <si>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</si>
  <si>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</si>
  <si>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</si>
  <si>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</si>
  <si>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</si>
  <si>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</si>
  <si>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</si>
  <si>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</si>
  <si>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</si>
  <si>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</si>
  <si>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</si>
  <si>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</si>
  <si>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</si>
  <si>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</si>
  <si>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</si>
  <si>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</si>
  <si>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</si>
  <si>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</si>
  <si>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</si>
  <si>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</si>
  <si>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</si>
  <si>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</si>
  <si>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</si>
  <si>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</si>
  <si>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</si>
  <si>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</si>
  <si>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</si>
  <si>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</si>
  <si>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</si>
  <si>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</si>
  <si>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</si>
  <si>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</si>
  <si>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</si>
  <si>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</si>
  <si>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</si>
  <si>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</si>
  <si>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</si>
  <si>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</si>
  <si>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</si>
  <si>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</si>
  <si>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</si>
  <si>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</si>
  <si>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</si>
  <si>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</si>
  <si>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</si>
  <si>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</si>
  <si>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</si>
  <si>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</si>
  <si>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</si>
  <si>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</si>
  <si>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</si>
  <si>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</si>
  <si>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</si>
  <si>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</si>
  <si>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</si>
  <si>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</si>
  <si>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</si>
  <si>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</si>
  <si>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</si>
  <si>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</si>
  <si>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</si>
  <si>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</si>
  <si>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</si>
  <si>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</si>
  <si>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</si>
  <si>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</si>
  <si>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</si>
  <si>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</si>
  <si>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</si>
  <si>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</si>
  <si>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</si>
  <si>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</si>
  <si>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</si>
  <si>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</si>
  <si>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</si>
  <si>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</si>
  <si>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</si>
  <si>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</si>
  <si>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</si>
  <si>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</si>
  <si>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</si>
  <si>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</si>
  <si>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</si>
  <si>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</si>
  <si>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</si>
  <si>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</si>
  <si>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</si>
  <si>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</si>
  <si>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</si>
  <si>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</si>
  <si>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</si>
  <si>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</si>
  <si>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</si>
  <si>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</si>
  <si>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</si>
  <si>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</si>
  <si>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</si>
  <si>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</si>
  <si>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</si>
  <si>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</si>
  <si>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</si>
  <si>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</si>
  <si>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</si>
  <si>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</si>
  <si>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</si>
  <si>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</si>
  <si>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</si>
  <si>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</si>
  <si>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</si>
  <si>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</si>
  <si>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</si>
  <si>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</si>
  <si>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</si>
  <si>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</si>
  <si>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</si>
  <si>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</si>
  <si>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</si>
  <si>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</si>
  <si>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</si>
  <si>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</si>
  <si>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</si>
  <si>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</si>
  <si>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</si>
  <si>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</si>
  <si>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</si>
  <si>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</si>
  <si>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</si>
  <si>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</si>
  <si>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</si>
  <si>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</si>
  <si>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</si>
  <si>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</si>
  <si>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</si>
  <si>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</si>
  <si>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</si>
  <si>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</si>
  <si>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</si>
  <si>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</si>
  <si>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</si>
  <si>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</si>
  <si>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</si>
  <si>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</si>
  <si>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</si>
  <si>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</si>
  <si>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</si>
  <si>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</si>
  <si>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</si>
  <si>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</si>
  <si>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</si>
  <si>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</si>
  <si>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</si>
  <si>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</si>
  <si>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</si>
  <si>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</si>
  <si>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</si>
  <si>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</si>
  <si>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</si>
  <si>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</si>
  <si>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</si>
  <si>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</si>
  <si>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</si>
  <si>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</si>
  <si>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</si>
  <si>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</si>
  <si>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</si>
  <si>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</si>
  <si>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</si>
  <si>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</si>
  <si>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</si>
  <si>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</si>
  <si>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</si>
  <si>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</si>
  <si>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</si>
  <si>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</si>
  <si>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</si>
  <si>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</si>
  <si>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</si>
  <si>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</si>
  <si>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</si>
  <si>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</si>
  <si>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</si>
  <si>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</si>
  <si>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</si>
  <si>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</si>
  <si>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</si>
  <si>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</si>
  <si>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</si>
  <si>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</si>
  <si>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</si>
  <si>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</si>
  <si>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</si>
  <si>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</si>
  <si>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</si>
  <si>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</si>
  <si>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</si>
  <si>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</si>
  <si>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</si>
  <si>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</si>
  <si>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</si>
  <si>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</si>
  <si>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</si>
  <si>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</si>
  <si>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</si>
  <si>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</si>
  <si>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</si>
  <si>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</si>
  <si>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</si>
  <si>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</si>
  <si>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</si>
  <si>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</si>
  <si>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</si>
  <si>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</si>
  <si>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</si>
  <si>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</si>
  <si>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</si>
  <si>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</si>
  <si>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</si>
  <si>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</si>
  <si>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</si>
  <si>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</si>
  <si>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</si>
  <si>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</si>
  <si>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</si>
  <si>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</si>
  <si>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</si>
  <si>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</si>
  <si>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</si>
  <si>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</si>
  <si>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</si>
  <si>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</si>
  <si>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</si>
  <si>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</si>
  <si>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</si>
  <si>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</si>
  <si>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</si>
  <si>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</si>
  <si>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</si>
  <si>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</si>
  <si>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</si>
  <si>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</si>
  <si>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</si>
  <si>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</si>
  <si>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</si>
  <si>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</si>
  <si>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</si>
  <si>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</si>
  <si>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</si>
  <si>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</si>
  <si>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</si>
  <si>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</si>
  <si>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</si>
  <si>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</si>
  <si>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</si>
  <si>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</si>
  <si>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</si>
  <si>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</si>
  <si>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</si>
  <si>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</si>
  <si>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</si>
  <si>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</si>
  <si>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</si>
  <si>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</si>
  <si>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</si>
  <si>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</si>
  <si>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</si>
  <si>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</si>
  <si>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</si>
  <si>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</si>
  <si>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</si>
  <si>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</si>
  <si>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</si>
  <si>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</si>
  <si>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</si>
  <si>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</si>
  <si>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</si>
  <si>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</si>
  <si>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</si>
  <si>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</si>
  <si>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</si>
  <si>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</si>
  <si>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</si>
  <si>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</si>
  <si>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</si>
  <si>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</si>
  <si>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</si>
  <si>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</si>
  <si>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</si>
  <si>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</si>
  <si>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</si>
  <si>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</si>
  <si>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</si>
  <si>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</si>
  <si>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</si>
  <si>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</si>
  <si>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</si>
  <si>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</si>
  <si>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</si>
  <si>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</si>
  <si>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</si>
  <si>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</si>
  <si>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</si>
  <si>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</si>
  <si>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</si>
  <si>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</si>
  <si>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</si>
  <si>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</si>
  <si>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</si>
  <si>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</si>
  <si>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</si>
  <si>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</si>
  <si>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</si>
  <si>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</si>
  <si>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</si>
  <si>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</si>
  <si>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</si>
  <si>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</si>
  <si>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</si>
  <si>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</si>
  <si>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</si>
  <si>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</si>
  <si>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</si>
  <si>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</si>
  <si>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</si>
  <si>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</si>
  <si>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</si>
  <si>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</si>
  <si>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</si>
  <si>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</si>
  <si>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</si>
  <si>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</si>
  <si>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</si>
  <si>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</si>
  <si>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</si>
  <si>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</si>
  <si>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</si>
  <si>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</si>
  <si>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</si>
  <si>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</si>
  <si>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</si>
  <si>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</si>
  <si>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</si>
  <si>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</si>
  <si>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</si>
  <si>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</si>
  <si>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</si>
  <si>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</si>
  <si>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</si>
  <si>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</si>
  <si>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</si>
  <si>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</si>
  <si>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</si>
  <si>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</si>
  <si>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</si>
  <si>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</si>
  <si>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</si>
  <si>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</si>
  <si>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</si>
  <si>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</si>
  <si>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</si>
  <si>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</si>
  <si>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</si>
  <si>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</si>
  <si>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</si>
  <si>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</si>
  <si>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</si>
  <si>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</si>
  <si>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</si>
  <si>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</si>
  <si>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</si>
  <si>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</si>
  <si>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</si>
  <si>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</si>
  <si>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</si>
  <si>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</si>
  <si>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</si>
  <si>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</si>
  <si>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</si>
  <si>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</si>
  <si>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</si>
  <si>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</si>
  <si>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</si>
  <si>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</si>
  <si>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</si>
  <si>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</si>
  <si>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</si>
  <si>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</si>
  <si>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</si>
  <si>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</si>
  <si>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</si>
  <si>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</si>
  <si>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</si>
  <si>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</si>
  <si>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</si>
  <si>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</si>
  <si>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</si>
  <si>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</si>
  <si>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</si>
  <si>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</si>
  <si>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</si>
  <si>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</si>
  <si>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</si>
  <si>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</si>
  <si>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</si>
  <si>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</si>
  <si>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</si>
  <si>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</si>
  <si>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</si>
  <si>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</si>
  <si>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</si>
  <si>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</si>
  <si>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</si>
  <si>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</si>
  <si>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</si>
  <si>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</si>
  <si>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</si>
  <si>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</si>
  <si>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</si>
  <si>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</si>
  <si>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</si>
  <si>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</si>
  <si>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</si>
  <si>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</si>
  <si>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</si>
  <si>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</si>
  <si>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</si>
  <si>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</si>
  <si>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</si>
  <si>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</si>
  <si>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</si>
  <si>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</si>
  <si>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</si>
  <si>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</si>
  <si>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</si>
  <si>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</si>
  <si>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</si>
  <si>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</si>
  <si>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</si>
  <si>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</si>
  <si>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</si>
  <si>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</si>
  <si>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</si>
  <si>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</si>
  <si>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</si>
  <si>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</si>
  <si>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</si>
  <si>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</si>
  <si>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</si>
  <si>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</si>
  <si>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</si>
  <si>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</si>
  <si>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</si>
  <si>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</si>
  <si>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</si>
  <si>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</si>
  <si>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</si>
  <si>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</si>
  <si>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</si>
  <si>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</si>
  <si>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</si>
  <si>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</si>
  <si>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</si>
  <si>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</si>
  <si>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</si>
  <si>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</si>
  <si>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</si>
  <si>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</si>
  <si>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</si>
  <si>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</si>
  <si>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</si>
  <si>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</si>
  <si>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</si>
  <si>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</si>
  <si>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</si>
  <si>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</si>
  <si>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</si>
  <si>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</si>
  <si>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</si>
  <si>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</si>
  <si>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</si>
  <si>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</si>
  <si>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</si>
  <si>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</si>
  <si>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</si>
  <si>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</si>
  <si>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</si>
  <si>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</si>
  <si>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</si>
  <si>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</si>
  <si>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</si>
  <si>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</si>
  <si>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</si>
  <si>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</si>
  <si>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</si>
  <si>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</si>
  <si>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</si>
  <si>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</si>
  <si>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</si>
  <si>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</si>
  <si>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</si>
  <si>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</si>
  <si>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</si>
  <si>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</si>
  <si>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</si>
  <si>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</si>
  <si>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</si>
  <si>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</si>
  <si>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</si>
  <si>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</si>
  <si>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</si>
  <si>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</si>
  <si>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</si>
  <si>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</si>
  <si>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</si>
  <si>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</si>
  <si>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</si>
  <si>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</si>
  <si>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</si>
  <si>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</si>
  <si>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</si>
  <si>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</si>
  <si>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</si>
  <si>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</si>
  <si>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</si>
  <si>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</si>
  <si>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</si>
  <si>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</si>
  <si>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</si>
  <si>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</si>
  <si>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</si>
  <si>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</si>
  <si>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</si>
  <si>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</si>
  <si>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</si>
  <si>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</si>
  <si>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</si>
  <si>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</si>
  <si>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</si>
  <si>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</si>
  <si>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</si>
  <si>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</si>
  <si>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</si>
  <si>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</si>
  <si>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</si>
  <si>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</si>
  <si>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</si>
  <si>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</si>
  <si>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</si>
  <si>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</si>
  <si>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</si>
  <si>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</si>
  <si>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</si>
  <si>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</si>
  <si>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</si>
  <si>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</si>
  <si>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</si>
  <si>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</si>
  <si>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</si>
  <si>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</si>
  <si>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</si>
  <si>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</si>
  <si>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</si>
  <si>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</si>
  <si>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</si>
  <si>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</si>
  <si>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</si>
  <si>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</si>
  <si>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</si>
  <si>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</si>
  <si>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</si>
  <si>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</si>
  <si>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</si>
  <si>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</si>
  <si>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</si>
  <si>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</si>
  <si>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</si>
  <si>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</si>
  <si>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</si>
  <si>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</si>
  <si>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</si>
  <si>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</si>
  <si>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</si>
  <si>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</si>
  <si>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</si>
  <si>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</si>
  <si>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</si>
  <si>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</si>
  <si>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</si>
  <si>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</si>
  <si>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</si>
  <si>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</si>
  <si>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</si>
  <si>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</si>
  <si>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</si>
  <si>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</si>
  <si>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</si>
  <si>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</si>
  <si>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</si>
  <si>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</si>
  <si>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</si>
  <si>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</si>
  <si>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</si>
  <si>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</si>
  <si>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</si>
  <si>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</si>
  <si>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</si>
  <si>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</si>
  <si>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</si>
  <si>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</si>
  <si>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</si>
  <si>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</si>
  <si>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</si>
  <si>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</si>
  <si>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</si>
  <si>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</si>
  <si>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</si>
  <si>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</si>
  <si>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</si>
  <si>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</si>
  <si>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</si>
  <si>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</si>
  <si>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</si>
  <si>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</si>
  <si>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</si>
  <si>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</si>
  <si>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</si>
  <si>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</si>
  <si>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</si>
  <si>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</si>
  <si>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</si>
  <si>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</si>
  <si>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</si>
  <si>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</si>
  <si>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</si>
  <si>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</si>
  <si>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</si>
  <si>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</si>
  <si>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</si>
  <si>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</si>
  <si>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</si>
  <si>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</si>
  <si>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</si>
  <si>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</si>
  <si>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</si>
  <si>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</si>
  <si>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</si>
  <si>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</si>
  <si>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</si>
  <si>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</si>
  <si>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</si>
  <si>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</si>
  <si>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</si>
  <si>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</si>
  <si>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</si>
  <si>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</si>
  <si>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</si>
  <si>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</si>
  <si>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</si>
  <si>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</si>
  <si>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</si>
  <si>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</si>
  <si>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</si>
  <si>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</si>
  <si>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</si>
  <si>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</si>
  <si>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</si>
  <si>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</si>
  <si>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</si>
  <si>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</si>
  <si>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</si>
  <si>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</si>
  <si>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</si>
  <si>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</si>
  <si>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</si>
  <si>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</si>
  <si>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</si>
  <si>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</si>
  <si>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</si>
  <si>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</si>
  <si>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</si>
  <si>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</si>
  <si>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</si>
  <si>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</si>
  <si>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</si>
  <si>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</si>
  <si>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</si>
  <si>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</si>
  <si>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</si>
  <si>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</si>
  <si>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</si>
  <si>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</si>
  <si>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</si>
  <si>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</si>
  <si>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</si>
  <si>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</si>
  <si>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</si>
  <si>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</si>
  <si>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</si>
  <si>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</si>
  <si>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</si>
  <si>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</si>
  <si>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</si>
  <si>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</si>
  <si>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</si>
  <si>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</si>
  <si>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</si>
  <si>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</si>
  <si>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</si>
  <si>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</si>
  <si>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</si>
  <si>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</si>
  <si>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</si>
  <si>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</si>
  <si>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</si>
  <si>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</si>
  <si>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</si>
  <si>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</si>
  <si>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</si>
  <si>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</si>
  <si>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</si>
  <si>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</si>
  <si>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</si>
  <si>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</si>
  <si>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</si>
  <si>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</si>
  <si>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</si>
  <si>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</si>
  <si>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</si>
  <si>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</si>
  <si>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</si>
  <si>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</si>
  <si>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</si>
  <si>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</si>
  <si>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</si>
  <si>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</si>
  <si>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</si>
  <si>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</si>
  <si>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</si>
  <si>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</si>
  <si>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</si>
  <si>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</si>
  <si>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</si>
  <si>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</si>
  <si>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</si>
  <si>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</si>
  <si>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</si>
  <si>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</si>
  <si>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</si>
  <si>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</si>
  <si>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</si>
  <si>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</si>
  <si>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</si>
  <si>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</si>
  <si>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</si>
  <si>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</si>
  <si>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</si>
  <si>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</si>
  <si>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</si>
  <si>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</si>
  <si>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</si>
  <si>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</si>
  <si>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</si>
  <si>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</si>
  <si>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</si>
  <si>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</si>
  <si>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</si>
  <si>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</si>
  <si>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</si>
  <si>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</si>
  <si>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</si>
  <si>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</si>
  <si>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</si>
  <si>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</si>
  <si>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</si>
  <si>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</si>
  <si>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</si>
  <si>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</si>
  <si>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</si>
  <si>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</si>
  <si>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</si>
  <si>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</si>
  <si>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</si>
  <si>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</si>
  <si>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</si>
  <si>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</si>
  <si>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</si>
  <si>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</si>
  <si>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</si>
  <si>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</si>
  <si>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</si>
  <si>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</si>
  <si>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</si>
  <si>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</si>
  <si>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</si>
  <si>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</si>
  <si>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</si>
  <si>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</si>
  <si>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</si>
  <si>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</si>
  <si>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</si>
  <si>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</si>
  <si>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</si>
  <si>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</si>
  <si>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</si>
  <si>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</si>
  <si>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</si>
  <si>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</si>
  <si>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</si>
  <si>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</si>
  <si>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</si>
  <si>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</si>
  <si>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</si>
  <si>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</si>
  <si>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</si>
  <si>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</si>
  <si>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</si>
  <si>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</si>
  <si>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</si>
  <si>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</si>
  <si>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</si>
  <si>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</si>
  <si>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</si>
  <si>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</si>
  <si>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</si>
  <si>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</si>
  <si>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</si>
  <si>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</si>
  <si>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</si>
  <si>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</si>
  <si>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</si>
  <si>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</si>
  <si>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</si>
  <si>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</si>
  <si>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</si>
  <si>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</si>
  <si>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</si>
  <si>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</si>
  <si>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</si>
  <si>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</si>
  <si>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</si>
  <si>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</si>
  <si>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</si>
  <si>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</si>
  <si>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</si>
  <si>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</si>
  <si>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</si>
  <si>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</si>
  <si>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</si>
  <si>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</si>
  <si>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</si>
  <si>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</si>
  <si>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</si>
  <si>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</si>
  <si>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</si>
  <si>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</si>
  <si>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</si>
  <si>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</si>
  <si>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</si>
  <si>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</si>
  <si>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</si>
  <si>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</si>
  <si>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</si>
  <si>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</si>
  <si>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</si>
  <si>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</si>
  <si>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</si>
  <si>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</si>
  <si>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</si>
  <si>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</si>
  <si>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</si>
  <si>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</si>
  <si>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</si>
  <si>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</si>
  <si>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</si>
  <si>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</si>
  <si>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</si>
  <si>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</si>
  <si>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</si>
  <si>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</si>
  <si>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</si>
  <si>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</si>
  <si>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</si>
  <si>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</si>
  <si>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</si>
  <si>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</si>
  <si>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</si>
  <si>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</si>
  <si>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</si>
  <si>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</si>
  <si>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</si>
  <si>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</si>
  <si>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</si>
  <si>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</si>
  <si>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</si>
  <si>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</si>
  <si>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</si>
  <si>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</si>
  <si>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</si>
  <si>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</si>
  <si>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</si>
  <si>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</si>
  <si>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</si>
  <si>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</si>
  <si>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</si>
  <si>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</si>
  <si>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</si>
  <si>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</si>
  <si>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</si>
  <si>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</si>
  <si>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</si>
  <si>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</si>
  <si>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</si>
  <si>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</si>
  <si>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</si>
  <si>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</si>
  <si>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</si>
  <si>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</si>
  <si>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</si>
  <si>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</si>
  <si>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</si>
  <si>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</si>
  <si>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</si>
  <si>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</si>
  <si>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</si>
  <si>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</si>
  <si>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</si>
  <si>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</si>
  <si>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</si>
  <si>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</si>
  <si>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</si>
  <si>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</si>
  <si>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</si>
  <si>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</si>
  <si>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</si>
  <si>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</si>
  <si>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</si>
  <si>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</si>
  <si>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</si>
  <si>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</si>
  <si>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</si>
  <si>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</si>
  <si>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</si>
  <si>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</si>
  <si>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</si>
  <si>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</si>
  <si>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</si>
  <si>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</si>
  <si>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</si>
  <si>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</si>
  <si>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</si>
  <si>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</si>
  <si>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</si>
  <si>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</si>
  <si>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</si>
  <si>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</si>
  <si>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</si>
  <si>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</si>
  <si>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</si>
  <si>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</si>
  <si>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</si>
  <si>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</si>
  <si>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</si>
  <si>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</si>
  <si>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</si>
  <si>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</si>
  <si>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</si>
  <si>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</si>
  <si>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</si>
  <si>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</si>
  <si>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</si>
  <si>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</si>
  <si>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</si>
  <si>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</si>
  <si>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</si>
  <si>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</si>
  <si>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</si>
  <si>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</si>
  <si>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</si>
  <si>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</si>
  <si>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</si>
  <si>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</si>
  <si>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</si>
  <si>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</si>
  <si>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</si>
  <si>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</si>
  <si>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</si>
  <si>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</si>
  <si>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</si>
  <si>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</si>
  <si>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</si>
  <si>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</si>
  <si>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</si>
  <si>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</si>
  <si>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</si>
  <si>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</si>
  <si>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</si>
  <si>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</si>
  <si>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</si>
  <si>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</si>
  <si>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</si>
  <si>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</si>
  <si>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</si>
  <si>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</si>
  <si>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</si>
  <si>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</si>
  <si>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</si>
  <si>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</si>
  <si>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</si>
  <si>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</si>
  <si>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</si>
  <si>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</si>
  <si>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</si>
  <si>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</si>
  <si>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</si>
  <si>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</si>
  <si>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</si>
  <si>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</si>
  <si>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</si>
  <si>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</si>
  <si>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</si>
  <si>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</si>
  <si>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</si>
  <si>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</si>
  <si>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</si>
  <si>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</si>
  <si>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</si>
  <si>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</si>
  <si>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</si>
  <si>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</si>
  <si>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</si>
  <si>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</si>
  <si>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</si>
  <si>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</si>
  <si>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</si>
  <si>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</si>
  <si>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</si>
  <si>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</si>
  <si>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</si>
  <si>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</si>
  <si>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</si>
  <si>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</si>
  <si>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</si>
  <si>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</si>
  <si>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</si>
  <si>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</si>
  <si>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</si>
  <si>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</si>
  <si>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</si>
  <si>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</si>
  <si>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</si>
  <si>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</si>
  <si>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</si>
  <si>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</si>
  <si>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</si>
  <si>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</si>
  <si>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</si>
  <si>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</si>
  <si>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</si>
  <si>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</si>
  <si>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</si>
  <si>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</si>
  <si>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</si>
  <si>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</si>
  <si>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</si>
  <si>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</si>
  <si>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</si>
  <si>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</si>
  <si>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</si>
  <si>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</si>
  <si>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</si>
  <si>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</si>
  <si>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</si>
  <si>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</si>
  <si>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</si>
  <si>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</si>
  <si>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</si>
  <si>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</si>
  <si>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</si>
  <si>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</si>
  <si>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</si>
  <si>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</si>
  <si>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</si>
  <si>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</si>
  <si>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</si>
  <si>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</si>
  <si>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</si>
  <si>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</si>
  <si>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</si>
  <si>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</si>
  <si>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</si>
  <si>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</si>
  <si>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</si>
  <si>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</si>
  <si>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</si>
  <si>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</si>
  <si>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</si>
  <si>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</si>
  <si>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</si>
  <si>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</si>
  <si>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</si>
  <si>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</si>
  <si>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</si>
  <si>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</si>
  <si>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</si>
  <si>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</si>
  <si>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</si>
  <si>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</si>
  <si>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</si>
  <si>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</si>
  <si>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</si>
  <si>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</si>
  <si>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</si>
  <si>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</si>
  <si>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</si>
  <si>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</si>
  <si>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</si>
  <si>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</si>
  <si>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</si>
  <si>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</si>
  <si>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</si>
  <si>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</si>
  <si>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</si>
  <si>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</si>
  <si>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</si>
  <si>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</si>
  <si>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</si>
  <si>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</si>
  <si>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</si>
  <si>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</si>
  <si>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</si>
  <si>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</si>
  <si>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</si>
  <si>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</si>
  <si>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</si>
  <si>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</si>
  <si>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</si>
  <si>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</si>
  <si>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</si>
  <si>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</si>
  <si>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</si>
  <si>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</si>
  <si>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</si>
  <si>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</si>
  <si>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</si>
  <si>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</si>
  <si>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</si>
  <si>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</si>
  <si>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</si>
  <si>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</si>
  <si>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</si>
  <si>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</si>
  <si>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</si>
  <si>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</si>
  <si>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</si>
  <si>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</si>
  <si>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</si>
  <si>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</si>
  <si>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</si>
  <si>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</si>
  <si>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</si>
  <si>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</si>
  <si>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</si>
  <si>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</si>
  <si>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</si>
  <si>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</si>
  <si>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</si>
  <si>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</si>
  <si>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</si>
  <si>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</si>
  <si>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</si>
  <si>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</si>
  <si>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</si>
  <si>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</si>
  <si>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</si>
  <si>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</si>
  <si>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</si>
  <si>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</si>
  <si>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</si>
  <si>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</si>
  <si>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</si>
  <si>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</si>
  <si>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</si>
  <si>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</si>
  <si>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</si>
  <si>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</si>
  <si>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</si>
  <si>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</si>
  <si>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</si>
  <si>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</si>
  <si>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</si>
  <si>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</si>
  <si>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</si>
  <si>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</si>
  <si>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</si>
  <si>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</si>
  <si>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</si>
  <si>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</si>
  <si>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</si>
  <si>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</si>
  <si>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</si>
  <si>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</si>
  <si>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</si>
  <si>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</si>
  <si>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</si>
  <si>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</si>
  <si>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</si>
  <si>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</si>
  <si>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</si>
  <si>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</si>
  <si>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</si>
  <si>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</si>
  <si>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</si>
  <si>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</si>
  <si>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</si>
  <si>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</si>
  <si>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</si>
  <si>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</si>
  <si>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</si>
  <si>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</si>
  <si>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</si>
  <si>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</si>
  <si>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</si>
  <si>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</si>
  <si>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</si>
  <si>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</si>
  <si>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</si>
  <si>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</si>
  <si>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</si>
  <si>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</si>
  <si>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</si>
  <si>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</si>
  <si>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</si>
  <si>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</si>
  <si>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</si>
  <si>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</si>
  <si>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</si>
  <si>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</si>
  <si>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</si>
  <si>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</si>
  <si>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</si>
  <si>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</si>
  <si>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</si>
  <si>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</si>
  <si>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</si>
  <si>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</si>
  <si>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</si>
  <si>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</si>
  <si>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</si>
  <si>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</si>
  <si>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</si>
  <si>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</si>
  <si>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</si>
  <si>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</si>
  <si>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</si>
  <si>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</si>
  <si>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</si>
  <si>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</si>
  <si>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</si>
  <si>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</si>
  <si>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</si>
  <si>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</si>
  <si>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</si>
  <si>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</si>
  <si>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</si>
  <si>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</si>
  <si>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</si>
  <si>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</si>
  <si>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</si>
  <si>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</si>
  <si>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</si>
  <si>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</si>
  <si>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</si>
  <si>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</si>
  <si>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</si>
  <si>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</si>
  <si>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</si>
  <si>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</si>
  <si>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</si>
  <si>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</si>
  <si>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</si>
  <si>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</si>
  <si>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</si>
  <si>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</si>
  <si>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</si>
  <si>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</si>
  <si>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</si>
  <si>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</si>
  <si>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</si>
  <si>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</si>
  <si>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</si>
  <si>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</si>
  <si>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</si>
  <si>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</si>
  <si>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</si>
  <si>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</si>
  <si>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</si>
  <si>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</si>
  <si>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</si>
  <si>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</si>
  <si>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</si>
  <si>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</si>
  <si>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</si>
  <si>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</si>
  <si>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</si>
  <si>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</si>
  <si>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</si>
  <si>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</si>
  <si>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</si>
  <si>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</si>
  <si>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</si>
  <si>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</si>
  <si>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</si>
  <si>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</si>
  <si>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</si>
  <si>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</si>
  <si>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</si>
  <si>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</si>
  <si>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</si>
  <si>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</si>
  <si>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</si>
  <si>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</si>
  <si>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</si>
  <si>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</si>
  <si>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</si>
  <si>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</si>
  <si>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</si>
  <si>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</si>
  <si>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</si>
  <si>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</si>
  <si>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</si>
  <si>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</si>
  <si>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</si>
  <si>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</si>
  <si>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</si>
  <si>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</si>
  <si>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</si>
  <si>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</si>
  <si>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</si>
  <si>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</si>
  <si>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</si>
  <si>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</si>
  <si>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</si>
  <si>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</si>
  <si>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</si>
  <si>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</si>
  <si>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</si>
  <si>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</si>
  <si>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</si>
  <si>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</si>
  <si>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</si>
  <si>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</si>
  <si>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</si>
  <si>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</si>
  <si>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</si>
  <si>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</si>
  <si>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</si>
  <si>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</si>
  <si>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</si>
  <si>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</si>
  <si>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</si>
  <si>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</si>
  <si>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</si>
  <si>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</si>
  <si>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</si>
  <si>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</si>
  <si>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</si>
  <si>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</si>
  <si>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</si>
  <si>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</si>
  <si>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</si>
  <si>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</si>
  <si>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</si>
  <si>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</si>
  <si>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</si>
  <si>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</si>
  <si>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</si>
  <si>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</si>
  <si>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</si>
  <si>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</si>
  <si>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</si>
  <si>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</si>
  <si>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</si>
  <si>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</si>
  <si>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</si>
  <si>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</si>
  <si>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</si>
  <si>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</si>
  <si>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</si>
  <si>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</si>
  <si>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</si>
  <si>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</si>
  <si>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</si>
  <si>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</si>
  <si>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</si>
  <si>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</si>
  <si>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</si>
  <si>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</si>
  <si>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</si>
  <si>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</si>
  <si>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</si>
  <si>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</si>
  <si>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</si>
  <si>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</si>
  <si>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</si>
  <si>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</si>
  <si>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</si>
  <si>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</si>
  <si>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</si>
  <si>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</si>
  <si>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</si>
  <si>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</si>
  <si>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</si>
  <si>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</si>
  <si>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</si>
  <si>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</si>
  <si>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</si>
  <si>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</si>
  <si>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</si>
  <si>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</si>
  <si>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</si>
  <si>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</si>
  <si>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</si>
  <si>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</si>
  <si>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</si>
  <si>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</si>
  <si>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</si>
  <si>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</si>
  <si>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</si>
  <si>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</si>
  <si>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</si>
  <si>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</si>
  <si>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</si>
  <si>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</si>
  <si>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</si>
  <si>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</si>
  <si>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</si>
  <si>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</si>
  <si>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</si>
  <si>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</si>
  <si>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</si>
  <si>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</si>
  <si>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</si>
  <si>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</si>
  <si>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</si>
  <si>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</si>
  <si>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</si>
  <si>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</si>
  <si>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</si>
  <si>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</si>
  <si>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</si>
  <si>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</si>
  <si>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</si>
  <si>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</si>
  <si>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</si>
  <si>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</si>
  <si>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</si>
  <si>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</si>
  <si>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</si>
  <si>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</si>
  <si>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</si>
  <si>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</si>
  <si>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</si>
  <si>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</si>
  <si>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</si>
  <si>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</si>
  <si>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</si>
  <si>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</si>
  <si>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</si>
  <si>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</si>
  <si>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</si>
  <si>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</si>
  <si>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</si>
  <si>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</si>
  <si>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</si>
  <si>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</si>
  <si>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</si>
  <si>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</si>
  <si>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</si>
  <si>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</si>
  <si>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</si>
  <si>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</si>
  <si>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</si>
  <si>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</si>
  <si>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</si>
  <si>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</si>
  <si>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</si>
  <si>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</si>
  <si>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</si>
  <si>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</si>
  <si>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</si>
  <si>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</si>
  <si>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</si>
  <si>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</si>
  <si>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</si>
  <si>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</si>
  <si>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</si>
  <si>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</si>
  <si>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</si>
  <si>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</si>
  <si>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</si>
  <si>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</si>
  <si>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</si>
  <si>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</si>
  <si>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</si>
  <si>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</si>
  <si>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</si>
  <si>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</si>
  <si>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</si>
  <si>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</si>
  <si>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</si>
  <si>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</si>
  <si>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</si>
  <si>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</si>
  <si>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</si>
  <si>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</si>
  <si>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</si>
  <si>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</si>
  <si>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</si>
  <si>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</si>
  <si>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</si>
  <si>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</si>
  <si>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</si>
  <si>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</si>
  <si>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</si>
  <si>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</si>
  <si>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</si>
  <si>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</si>
  <si>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</si>
  <si>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</si>
  <si>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</si>
  <si>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</si>
  <si>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</si>
  <si>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</si>
  <si>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</si>
  <si>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</si>
  <si>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</si>
  <si>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</si>
  <si>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</si>
  <si>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</si>
  <si>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</si>
  <si>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</si>
  <si>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</si>
  <si>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</si>
  <si>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</si>
  <si>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</si>
  <si>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</si>
  <si>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</si>
  <si>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</si>
  <si>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</si>
  <si>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</si>
  <si>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</si>
  <si>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</si>
  <si>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</si>
  <si>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</si>
  <si>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</si>
  <si>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</si>
  <si>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</si>
  <si>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</si>
  <si>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</si>
  <si>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</si>
  <si>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</si>
  <si>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</si>
  <si>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</si>
  <si>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</si>
  <si>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</si>
  <si>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</si>
  <si>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</si>
  <si>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</si>
  <si>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</si>
  <si>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</si>
  <si>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</si>
  <si>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</si>
  <si>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</si>
  <si>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</si>
  <si>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</si>
  <si>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</si>
  <si>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</si>
  <si>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</si>
  <si>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</si>
  <si>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</si>
  <si>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</si>
  <si>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</si>
  <si>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</si>
  <si>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</si>
  <si>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</si>
  <si>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</si>
  <si>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</si>
  <si>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</si>
  <si>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</si>
  <si>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</si>
  <si>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</si>
  <si>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</si>
  <si>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</si>
  <si>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</si>
  <si>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</si>
  <si>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</si>
  <si>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</si>
  <si>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</si>
  <si>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</si>
  <si>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</si>
  <si>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</si>
  <si>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</si>
  <si>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</si>
  <si>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</si>
  <si>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</si>
  <si>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</si>
  <si>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</si>
  <si>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</si>
  <si>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</si>
  <si>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</si>
  <si>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</si>
  <si>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</si>
  <si>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</si>
  <si>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</si>
  <si>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</si>
  <si>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</si>
  <si>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</si>
  <si>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</si>
  <si>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</si>
  <si>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</si>
  <si>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</si>
  <si>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</si>
  <si>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</si>
  <si>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</si>
  <si>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</si>
  <si>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</si>
  <si>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</si>
  <si>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</si>
  <si>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</si>
  <si>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</si>
  <si>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</si>
  <si>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</si>
  <si>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</si>
  <si>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</si>
  <si>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</si>
  <si>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</si>
  <si>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</si>
  <si>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</si>
  <si>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</si>
  <si>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</si>
  <si>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</si>
  <si>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</si>
  <si>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</si>
  <si>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</si>
  <si>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</si>
  <si>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</si>
  <si>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</si>
  <si>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</si>
  <si>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</si>
  <si>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</si>
  <si>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</si>
  <si>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</si>
  <si>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</si>
  <si>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</si>
  <si>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</si>
  <si>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</si>
  <si>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</si>
  <si>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</si>
  <si>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</si>
  <si>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</si>
  <si>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</si>
  <si>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</si>
  <si>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</si>
  <si>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</si>
  <si>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</si>
  <si>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</si>
  <si>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</si>
  <si>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</si>
  <si>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</si>
  <si>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</si>
  <si>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</si>
  <si>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</si>
  <si>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</si>
  <si>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</si>
  <si>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</si>
  <si>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</si>
  <si>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</si>
  <si>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</si>
  <si>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</si>
  <si>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</si>
  <si>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</si>
  <si>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</si>
  <si>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</si>
  <si>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</si>
  <si>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</si>
  <si>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</si>
  <si>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</si>
  <si>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</si>
  <si>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</si>
  <si>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</si>
  <si>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</si>
  <si>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</si>
  <si>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</si>
  <si>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</si>
  <si>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</si>
  <si>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</si>
  <si>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</si>
  <si>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</si>
  <si>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</si>
  <si>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</si>
  <si>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</si>
  <si>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</si>
  <si>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</si>
  <si>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</si>
  <si>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</si>
  <si>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</si>
  <si>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</si>
  <si>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</si>
  <si>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</si>
  <si>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</si>
  <si>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</si>
  <si>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</si>
  <si>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</si>
  <si>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</si>
  <si>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</si>
  <si>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</si>
  <si>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</si>
  <si>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</si>
  <si>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</si>
  <si>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</si>
  <si>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</si>
  <si>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</si>
  <si>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</si>
  <si>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</si>
  <si>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</si>
  <si>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</si>
  <si>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</si>
  <si>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</si>
  <si>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</si>
  <si>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</si>
  <si>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</si>
  <si>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</si>
  <si>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</si>
  <si>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</si>
  <si>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</si>
  <si>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</si>
  <si>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</si>
  <si>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</si>
  <si>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</si>
  <si>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</si>
  <si>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</si>
  <si>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</si>
  <si>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</si>
  <si>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</si>
  <si>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</si>
  <si>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</si>
  <si>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</si>
  <si>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</si>
  <si>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</si>
  <si>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</si>
  <si>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</si>
  <si>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</si>
  <si>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</si>
  <si>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</si>
  <si>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</si>
  <si>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</si>
  <si>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</si>
  <si>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</si>
  <si>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</si>
  <si>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</si>
  <si>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</si>
  <si>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</si>
  <si>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</si>
  <si>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</si>
  <si>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</si>
  <si>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</si>
  <si>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</si>
  <si>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</si>
  <si>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</si>
  <si>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</si>
  <si>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</si>
  <si>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</si>
  <si>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</si>
  <si>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</si>
  <si>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</si>
  <si>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</si>
  <si>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</si>
  <si>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</si>
  <si>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</si>
  <si>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</si>
  <si>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</si>
  <si>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</si>
  <si>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</si>
  <si>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</si>
  <si>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</si>
  <si>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</si>
  <si>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</si>
  <si>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</si>
  <si>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</si>
  <si>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</si>
  <si>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</si>
  <si>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</si>
  <si>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</si>
  <si>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</si>
  <si>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</si>
  <si>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</si>
  <si>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</si>
  <si>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</si>
  <si>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</si>
  <si>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</si>
  <si>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</si>
  <si>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</si>
  <si>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</si>
  <si>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</si>
  <si>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</si>
  <si>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</si>
  <si>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</si>
  <si>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</si>
  <si>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</si>
  <si>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</si>
  <si>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</si>
  <si>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</si>
  <si>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</si>
  <si>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</si>
  <si>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</si>
  <si>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</si>
  <si>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</si>
  <si>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</si>
  <si>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</si>
  <si>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</si>
  <si>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</si>
  <si>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</si>
  <si>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</si>
  <si>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</si>
  <si>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</si>
  <si>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</si>
  <si>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</si>
  <si>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</si>
  <si>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</si>
  <si>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</si>
  <si>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</si>
  <si>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</si>
  <si>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</si>
  <si>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</si>
  <si>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</si>
  <si>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</si>
  <si>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</si>
  <si>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</si>
  <si>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</si>
  <si>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</si>
  <si>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</si>
  <si>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</si>
  <si>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</si>
  <si>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</si>
  <si>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</si>
  <si>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</si>
  <si>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</si>
  <si>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</si>
  <si>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</si>
  <si>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</si>
  <si>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</si>
  <si>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</si>
  <si>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</si>
  <si>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</si>
  <si>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</si>
  <si>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</si>
  <si>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</si>
  <si>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</si>
  <si>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</si>
  <si>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</si>
  <si>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</si>
  <si>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</si>
  <si>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</si>
  <si>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</si>
  <si>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</si>
  <si>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</si>
  <si>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</si>
  <si>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</si>
  <si>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</si>
  <si>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</si>
  <si>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</si>
  <si>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</si>
  <si>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</si>
  <si>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</si>
  <si>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</si>
  <si>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</si>
  <si>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</si>
  <si>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</si>
  <si>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</si>
  <si>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</si>
  <si>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</si>
  <si>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</si>
  <si>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</si>
  <si>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</si>
  <si>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</si>
  <si>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</si>
  <si>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</si>
  <si>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</si>
  <si>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</si>
  <si>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</si>
  <si>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</si>
  <si>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</si>
  <si>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</si>
  <si>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</si>
  <si>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</si>
  <si>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</si>
  <si>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</si>
  <si>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</si>
  <si>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</si>
  <si>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</si>
  <si>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</si>
  <si>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</si>
  <si>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</si>
  <si>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</si>
  <si>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</si>
  <si>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</si>
  <si>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</si>
  <si>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</si>
  <si>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</si>
  <si>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</si>
  <si>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</si>
  <si>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</si>
  <si>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</si>
  <si>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</si>
  <si>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</si>
  <si>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</si>
  <si>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</si>
  <si>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</si>
  <si>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</si>
  <si>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</si>
  <si>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</si>
  <si>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</si>
  <si>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</si>
  <si>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</si>
  <si>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</si>
  <si>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</si>
  <si>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</si>
  <si>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</si>
  <si>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</si>
  <si>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</si>
  <si>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</si>
  <si>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</si>
  <si>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</si>
  <si>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</si>
  <si>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</si>
  <si>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</si>
  <si>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</si>
  <si>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</si>
  <si>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</si>
  <si>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</si>
  <si>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</si>
  <si>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</si>
  <si>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</si>
  <si>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</si>
  <si>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</si>
  <si>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</si>
  <si>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</si>
  <si>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</si>
  <si>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</si>
  <si>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</si>
  <si>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</si>
  <si>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</si>
  <si>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</si>
  <si>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</si>
  <si>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</si>
  <si>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</si>
  <si>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</si>
  <si>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</si>
  <si>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</si>
  <si>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</si>
  <si>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</si>
  <si>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</si>
  <si>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</si>
  <si>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</si>
  <si>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</si>
  <si>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</si>
  <si>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</si>
  <si>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</si>
  <si>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</si>
  <si>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</si>
  <si>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</si>
  <si>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</si>
  <si>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</si>
  <si>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</si>
  <si>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</si>
  <si>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</si>
  <si>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</si>
  <si>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</si>
  <si>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</si>
  <si>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</si>
  <si>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</si>
  <si>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</si>
  <si>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</si>
  <si>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</si>
  <si>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</si>
  <si>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</si>
  <si>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</si>
  <si>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</si>
  <si>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</si>
  <si>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</si>
  <si>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</si>
  <si>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</si>
  <si>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</si>
  <si>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</si>
  <si>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</si>
  <si>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</si>
  <si>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</si>
  <si>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</si>
  <si>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</si>
  <si>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</si>
  <si>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</si>
  <si>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</si>
  <si>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</si>
  <si>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</si>
  <si>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</si>
  <si>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</si>
  <si>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</si>
  <si>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</si>
  <si>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</si>
  <si>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</si>
  <si>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</si>
  <si>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</si>
  <si>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</si>
  <si>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</si>
  <si>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</si>
  <si>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</si>
  <si>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</si>
  <si>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</si>
  <si>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</si>
  <si>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</si>
  <si>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</si>
  <si>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</si>
  <si>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</si>
  <si>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</si>
  <si>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</si>
  <si>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</si>
  <si>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</si>
  <si>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</si>
  <si>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</si>
  <si>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</si>
  <si>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</si>
  <si>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</si>
  <si>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</si>
  <si>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</si>
  <si>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</si>
  <si>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</si>
  <si>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</si>
  <si>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</si>
  <si>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</si>
  <si>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</si>
  <si>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</si>
  <si>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</si>
  <si>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</si>
  <si>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</si>
  <si>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</si>
  <si>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</si>
  <si>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</si>
  <si>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</si>
  <si>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</si>
  <si>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</si>
  <si>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</si>
  <si>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</si>
  <si>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</si>
  <si>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</si>
  <si>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</si>
  <si>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</si>
  <si>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</si>
  <si>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</si>
  <si>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</si>
  <si>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</si>
  <si>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</si>
  <si>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</si>
  <si>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</si>
  <si>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</si>
  <si>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</si>
  <si>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</si>
  <si>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</si>
  <si>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</si>
  <si>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</si>
  <si>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</si>
  <si>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</si>
  <si>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</si>
  <si>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</si>
  <si>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</si>
  <si>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</si>
  <si>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</si>
  <si>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</si>
  <si>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</si>
  <si>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</si>
  <si>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</si>
  <si>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</si>
  <si>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</si>
  <si>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</si>
  <si>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</si>
  <si>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</si>
  <si>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</si>
  <si>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</si>
  <si>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</si>
  <si>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</si>
  <si>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</si>
  <si>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</si>
  <si>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</si>
  <si>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</si>
  <si>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</si>
  <si>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</si>
  <si>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</si>
  <si>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</si>
  <si>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</si>
  <si>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</si>
  <si>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</si>
  <si>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</si>
  <si>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</si>
  <si>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</si>
  <si>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</si>
  <si>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</si>
  <si>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</si>
  <si>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</si>
  <si>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</si>
  <si>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</si>
  <si>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</si>
  <si>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</si>
  <si>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</si>
  <si>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</si>
  <si>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</si>
  <si>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</si>
  <si>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</si>
  <si>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</si>
  <si>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</si>
  <si>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</si>
  <si>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</si>
  <si>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</si>
  <si>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</si>
  <si>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</si>
  <si>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</si>
  <si>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</si>
  <si>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</si>
  <si>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</si>
  <si>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</si>
  <si>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</si>
  <si>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</si>
  <si>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</si>
  <si>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</si>
  <si>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</si>
  <si>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</si>
  <si>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</si>
  <si>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</si>
  <si>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</si>
  <si>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</si>
  <si>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</si>
  <si>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</si>
  <si>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</si>
  <si>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</si>
  <si>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</si>
  <si>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</si>
  <si>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</si>
  <si>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</si>
  <si>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</si>
  <si>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</si>
  <si>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</si>
  <si>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</si>
  <si>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</si>
  <si>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</si>
  <si>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</si>
  <si>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</si>
  <si>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</si>
  <si>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</si>
  <si>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</si>
  <si>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</si>
  <si>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</si>
  <si>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</si>
  <si>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</si>
  <si>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</si>
  <si>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</si>
  <si>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</si>
  <si>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</si>
  <si>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</si>
  <si>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</si>
  <si>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</si>
  <si>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</si>
  <si>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</si>
  <si>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</si>
  <si>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</si>
  <si>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</si>
  <si>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</si>
  <si>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</si>
  <si>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</si>
  <si>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</si>
  <si>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</si>
  <si>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</si>
  <si>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</si>
  <si>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</si>
  <si>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</si>
  <si>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</si>
  <si>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</si>
  <si>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</si>
  <si>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</si>
  <si>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</si>
  <si>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</si>
  <si>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</si>
  <si>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</si>
  <si>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</si>
  <si>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</si>
  <si>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</si>
  <si>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</si>
  <si>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</si>
  <si>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</si>
  <si>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</si>
  <si>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</si>
  <si>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</si>
  <si>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</si>
  <si>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</si>
  <si>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</si>
  <si>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</si>
  <si>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</si>
  <si>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</si>
  <si>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</si>
  <si>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</si>
  <si>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</si>
  <si>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</si>
  <si>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</si>
  <si>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</si>
  <si>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</si>
  <si>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</si>
  <si>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</si>
  <si>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</si>
  <si>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</si>
  <si>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</si>
  <si>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</si>
  <si>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</si>
  <si>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</si>
  <si>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</si>
  <si>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</si>
  <si>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</si>
  <si>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</si>
  <si>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</si>
  <si>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</si>
  <si>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</si>
  <si>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</si>
  <si>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</si>
  <si>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</si>
  <si>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</si>
  <si>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</si>
  <si>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</si>
  <si>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</si>
  <si>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</si>
  <si>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</si>
  <si>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</si>
  <si>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</si>
  <si>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</si>
  <si>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</si>
  <si>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</si>
  <si>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</si>
  <si>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</si>
  <si>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</si>
  <si>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</si>
  <si>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</si>
  <si>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</si>
  <si>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</si>
  <si>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</si>
  <si>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</si>
  <si>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</si>
  <si>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</si>
  <si>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</si>
  <si>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</si>
  <si>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</si>
  <si>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</si>
  <si>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</si>
  <si>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</si>
  <si>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</si>
  <si>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</si>
  <si>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</si>
  <si>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</si>
  <si>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</si>
  <si>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</si>
  <si>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</si>
  <si>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</si>
  <si>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</si>
  <si>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</si>
  <si>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</si>
  <si>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</si>
  <si>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</si>
  <si>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</si>
  <si>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</si>
  <si>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</si>
  <si>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</si>
  <si>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</si>
  <si>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</si>
  <si>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</si>
  <si>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</si>
  <si>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</si>
  <si>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</si>
  <si>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</si>
  <si>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</si>
  <si>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</si>
  <si>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</si>
  <si>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</si>
  <si>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</si>
  <si>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</si>
  <si>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</si>
  <si>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</si>
  <si>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</si>
  <si>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</si>
  <si>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</si>
  <si>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</si>
  <si>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</si>
  <si>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</si>
  <si>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</si>
  <si>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</si>
  <si>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</si>
  <si>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</si>
  <si>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</si>
  <si>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</si>
  <si>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</si>
  <si>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</si>
  <si>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</si>
  <si>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</si>
  <si>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</si>
  <si>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</si>
  <si>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</si>
  <si>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</si>
  <si>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</si>
  <si>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</si>
  <si>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</si>
  <si>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</si>
  <si>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</si>
  <si>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</si>
  <si>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</si>
  <si>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</si>
  <si>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</si>
  <si>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</si>
  <si>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</si>
  <si>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</si>
  <si>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</si>
  <si>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</si>
  <si>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</si>
  <si>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</si>
  <si>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</si>
  <si>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</si>
  <si>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</si>
  <si>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</si>
  <si>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</si>
  <si>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</si>
  <si>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</si>
  <si>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</si>
  <si>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</si>
  <si>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</si>
  <si>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</si>
  <si>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</si>
  <si>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</si>
  <si>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</si>
  <si>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</si>
  <si>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</si>
  <si>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</si>
  <si>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</si>
  <si>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</si>
  <si>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</si>
  <si>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</si>
  <si>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</si>
  <si>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</si>
  <si>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</si>
  <si>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</si>
  <si>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</si>
  <si>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</si>
  <si>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</si>
  <si>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</si>
  <si>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</si>
  <si>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</si>
  <si>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</si>
  <si>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</si>
  <si>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</si>
  <si>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</si>
  <si>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</si>
  <si>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</si>
  <si>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</si>
  <si>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</si>
  <si>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</si>
  <si>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</si>
  <si>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</si>
  <si>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</si>
  <si>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</si>
  <si>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</si>
  <si>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</si>
  <si>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</si>
  <si>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</si>
  <si>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</si>
  <si>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</si>
  <si>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</si>
  <si>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</si>
  <si>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</si>
  <si>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</si>
  <si>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</si>
  <si>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</si>
  <si>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</si>
  <si>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</si>
  <si>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</si>
  <si>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</si>
  <si>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</si>
  <si>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</si>
  <si>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</si>
  <si>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</si>
  <si>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</si>
  <si>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</si>
  <si>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</si>
  <si>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</si>
  <si>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</si>
  <si>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</si>
  <si>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</si>
  <si>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</si>
  <si>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</si>
  <si>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</si>
  <si>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</si>
  <si>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</si>
  <si>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</si>
  <si>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</si>
  <si>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</si>
  <si>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</si>
  <si>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</si>
  <si>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</si>
  <si>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</si>
  <si>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</si>
  <si>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</si>
  <si>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</si>
  <si>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</si>
  <si>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</si>
  <si>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</si>
  <si>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</si>
  <si>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</si>
  <si>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</si>
  <si>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</si>
  <si>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</si>
  <si>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</si>
  <si>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</si>
  <si>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</si>
  <si>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</si>
  <si>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</si>
  <si>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</si>
  <si>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</si>
  <si>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</si>
  <si>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</si>
  <si>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</si>
  <si>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</si>
  <si>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</si>
  <si>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</si>
  <si>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</si>
  <si>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</si>
  <si>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</si>
  <si>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</si>
  <si>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</si>
  <si>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</si>
  <si>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</si>
  <si>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</si>
  <si>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</si>
  <si>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</si>
  <si>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</si>
  <si>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</si>
  <si>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</si>
  <si>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</si>
  <si>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</si>
  <si>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</si>
  <si>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</si>
  <si>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</si>
  <si>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</si>
  <si>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</si>
  <si>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</si>
  <si>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</si>
  <si>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</si>
  <si>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</si>
  <si>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</si>
  <si>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</si>
  <si>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</si>
  <si>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</si>
  <si>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</si>
  <si>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</si>
  <si>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</si>
  <si>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</si>
  <si>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</si>
  <si>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</si>
  <si>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</si>
  <si>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</si>
  <si>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</si>
  <si>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</si>
  <si>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</si>
  <si>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</si>
  <si>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</si>
  <si>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</si>
  <si>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</si>
  <si>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</si>
  <si>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</si>
  <si>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</si>
  <si>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</si>
  <si>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</si>
  <si>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</si>
  <si>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</si>
  <si>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</si>
  <si>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</si>
  <si>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</si>
  <si>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</si>
  <si>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</si>
  <si>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</si>
  <si>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</si>
  <si>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</si>
  <si>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</si>
  <si>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</si>
  <si>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</si>
  <si>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</si>
  <si>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</si>
  <si>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</si>
  <si>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</si>
  <si>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</si>
  <si>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</si>
  <si>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</si>
  <si>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</si>
  <si>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</si>
  <si>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</si>
  <si>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</si>
  <si>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</si>
  <si>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</si>
  <si>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</si>
  <si>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</si>
  <si>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</si>
  <si>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</si>
  <si>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</si>
  <si>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</si>
  <si>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</si>
  <si>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</si>
  <si>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</si>
  <si>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</si>
  <si>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</si>
  <si>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</si>
  <si>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</si>
  <si>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</si>
  <si>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</si>
  <si>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</si>
  <si>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</si>
  <si>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</si>
  <si>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</si>
  <si>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</si>
  <si>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</si>
  <si>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</si>
  <si>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</si>
  <si>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</si>
  <si>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</si>
  <si>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</si>
  <si>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</si>
  <si>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</si>
  <si>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</si>
  <si>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</si>
  <si>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</si>
  <si>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</si>
  <si>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</si>
  <si>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</si>
  <si>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</si>
  <si>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</si>
  <si>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</si>
  <si>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</si>
  <si>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</si>
  <si>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</si>
  <si>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</si>
  <si>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</si>
  <si>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</si>
  <si>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</si>
  <si>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</si>
  <si>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</si>
  <si>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</si>
  <si>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</si>
  <si>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</si>
  <si>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</si>
  <si>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</si>
  <si>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</si>
  <si>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</si>
  <si>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</si>
  <si>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</si>
  <si>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</si>
  <si>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</si>
  <si>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</si>
  <si>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</si>
  <si>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</si>
  <si>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</si>
  <si>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</si>
  <si>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</si>
  <si>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</si>
  <si>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</si>
  <si>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</si>
  <si>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</si>
  <si>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</si>
  <si>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</si>
  <si>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</si>
  <si>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</si>
  <si>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</si>
  <si>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</si>
  <si>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</si>
  <si>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</si>
  <si>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</si>
  <si>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</si>
  <si>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</si>
  <si>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</si>
  <si>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</si>
  <si>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</si>
  <si>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</si>
  <si>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</si>
  <si>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</si>
  <si>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</si>
  <si>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</si>
  <si>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</si>
  <si>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</si>
  <si>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</si>
  <si>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</si>
  <si>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</si>
  <si>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</si>
  <si>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</si>
  <si>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</si>
  <si>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</si>
  <si>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</si>
  <si>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</si>
  <si>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</si>
  <si>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</si>
  <si>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</si>
  <si>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</si>
  <si>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</si>
  <si>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</si>
  <si>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</si>
  <si>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</si>
  <si>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</si>
  <si>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</si>
  <si>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</si>
  <si>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</si>
  <si>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</si>
  <si>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</si>
  <si>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</si>
  <si>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</si>
  <si>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</si>
  <si>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</si>
  <si>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</si>
  <si>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</si>
  <si>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</si>
  <si>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</si>
  <si>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</si>
  <si>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</si>
  <si>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</si>
  <si>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</si>
  <si>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</si>
  <si>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</si>
  <si>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</si>
  <si>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</si>
  <si>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</si>
  <si>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</si>
  <si>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</si>
  <si>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</si>
  <si>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</si>
  <si>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</si>
  <si>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</si>
  <si>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</si>
  <si>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</si>
  <si>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</si>
  <si>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</si>
  <si>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</si>
  <si>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</si>
  <si>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</si>
  <si>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</si>
  <si>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</si>
  <si>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</si>
  <si>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</si>
  <si>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</si>
  <si>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</si>
  <si>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</si>
  <si>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</si>
  <si>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</si>
  <si>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</si>
  <si>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</si>
  <si>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</si>
  <si>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</si>
  <si>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</si>
  <si>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</si>
  <si>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</si>
  <si>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</si>
  <si>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</si>
  <si>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</si>
  <si>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</si>
  <si>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</si>
  <si>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</si>
  <si>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</si>
  <si>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</si>
  <si>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</si>
  <si>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</si>
  <si>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</si>
  <si>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</si>
  <si>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</si>
  <si>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</si>
  <si>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</si>
  <si>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</si>
  <si>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</si>
  <si>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</si>
  <si>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</si>
  <si>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</si>
  <si>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</si>
  <si>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</si>
  <si>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</si>
  <si>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</si>
  <si>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</si>
  <si>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</si>
  <si>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</si>
  <si>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</si>
  <si>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</si>
  <si>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</si>
  <si>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</si>
  <si>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</si>
  <si>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</si>
  <si>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</si>
  <si>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</si>
  <si>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</si>
  <si>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</si>
  <si>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</si>
  <si>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</si>
  <si>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</si>
  <si>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</si>
  <si>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</si>
  <si>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</si>
  <si>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</si>
  <si>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</si>
  <si>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</si>
  <si>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</si>
  <si>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</si>
  <si>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</si>
  <si>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</si>
  <si>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</si>
  <si>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</si>
  <si>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</si>
  <si>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</si>
  <si>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</si>
  <si>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</si>
  <si>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</si>
  <si>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</si>
  <si>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</si>
  <si>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</si>
  <si>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</si>
  <si>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</si>
  <si>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</si>
  <si>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</si>
  <si>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</si>
  <si>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</si>
  <si>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</si>
  <si>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</si>
  <si>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</si>
  <si>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</si>
  <si>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</si>
  <si>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</si>
  <si>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</si>
  <si>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</si>
  <si>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</si>
  <si>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</si>
  <si>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</si>
  <si>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</si>
  <si>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</si>
  <si>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</si>
  <si>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</si>
  <si>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</si>
  <si>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</si>
  <si>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</si>
  <si>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</si>
  <si>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</si>
  <si>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</si>
  <si>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</si>
  <si>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</si>
  <si>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</si>
  <si>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</si>
  <si>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</si>
  <si>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</si>
  <si>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</si>
  <si>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</si>
  <si>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</si>
  <si>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</si>
  <si>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</si>
  <si>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</si>
  <si>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</si>
  <si>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</si>
  <si>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</si>
  <si>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</si>
  <si>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</si>
  <si>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</si>
  <si>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</si>
  <si>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</si>
  <si>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</si>
  <si>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</si>
  <si>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</si>
  <si>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</si>
  <si>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</si>
  <si>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</si>
  <si>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</si>
  <si>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</si>
  <si>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</si>
  <si>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</si>
  <si>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</si>
  <si>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</si>
  <si>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</si>
  <si>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</si>
  <si>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</si>
  <si>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</si>
  <si>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</si>
  <si>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</si>
  <si>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</si>
  <si>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</si>
  <si>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</si>
  <si>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</si>
  <si>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</si>
  <si>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</si>
  <si>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</si>
  <si>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</si>
  <si>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</si>
  <si>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</si>
  <si>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</si>
  <si>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</si>
  <si>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</si>
  <si>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</si>
  <si>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</si>
  <si>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</si>
  <si>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</si>
  <si>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</si>
  <si>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</si>
  <si>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</si>
  <si>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</si>
  <si>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</si>
  <si>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</si>
  <si>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</si>
  <si>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</si>
  <si>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</si>
  <si>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</si>
  <si>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</si>
  <si>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</si>
  <si>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</si>
  <si>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</si>
  <si>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</si>
  <si>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</si>
  <si>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</si>
  <si>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</si>
  <si>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</si>
  <si>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</si>
  <si>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</si>
  <si>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</si>
  <si>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</si>
  <si>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</si>
  <si>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</si>
  <si>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</si>
  <si>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</si>
  <si>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</si>
  <si>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</si>
  <si>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</si>
  <si>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</si>
  <si>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</si>
  <si>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</si>
  <si>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</si>
  <si>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</si>
  <si>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</si>
  <si>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</si>
  <si>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</si>
  <si>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</si>
  <si>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</si>
  <si>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</si>
  <si>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</si>
  <si>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</si>
  <si>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</si>
  <si>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</si>
  <si>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</si>
  <si>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</si>
  <si>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</si>
  <si>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</si>
  <si>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</si>
  <si>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</si>
  <si>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</si>
  <si>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</si>
  <si>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</si>
  <si>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</si>
  <si>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</si>
  <si>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</si>
  <si>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</si>
  <si>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</si>
  <si>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</si>
  <si>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</si>
  <si>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</si>
  <si>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</si>
  <si>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</si>
  <si>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</si>
  <si>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</si>
  <si>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</si>
  <si>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</si>
  <si>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</si>
  <si>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</si>
  <si>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</si>
  <si>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</si>
  <si>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</si>
  <si>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</si>
  <si>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</si>
  <si>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</si>
  <si>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</si>
  <si>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</si>
  <si>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</si>
  <si>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</si>
  <si>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</si>
  <si>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</si>
  <si>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</si>
  <si>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</si>
  <si>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</si>
  <si>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</si>
  <si>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</si>
  <si>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</si>
  <si>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</si>
  <si>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</si>
  <si>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</si>
  <si>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</si>
  <si>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</si>
  <si>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</si>
  <si>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</si>
  <si>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</si>
  <si>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</si>
  <si>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</si>
  <si>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</si>
  <si>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</si>
  <si>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</si>
  <si>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</si>
  <si>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</si>
  <si>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</si>
  <si>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</si>
  <si>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</si>
  <si>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</si>
  <si>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</si>
  <si>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</si>
  <si>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</si>
  <si>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</si>
  <si>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</si>
  <si>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</si>
  <si>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</si>
  <si>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</si>
  <si>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</si>
  <si>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</si>
  <si>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</si>
  <si>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</si>
  <si>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</si>
  <si>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</si>
  <si>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</si>
  <si>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</si>
  <si>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</si>
  <si>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</si>
  <si>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</si>
  <si>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</si>
  <si>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</si>
  <si>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</si>
  <si>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</si>
  <si>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</si>
  <si>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</si>
  <si>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</si>
  <si>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</si>
  <si>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</si>
  <si>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</si>
  <si>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</si>
  <si>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</si>
  <si>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</si>
  <si>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</si>
  <si>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</si>
  <si>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</si>
  <si>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</si>
  <si>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</si>
  <si>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</si>
  <si>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</si>
  <si>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</si>
  <si>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</si>
  <si>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</si>
  <si>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</si>
  <si>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</si>
  <si>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</si>
  <si>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</si>
  <si>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</si>
  <si>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</si>
  <si>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</si>
  <si>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</si>
  <si>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</si>
  <si>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</si>
  <si>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</si>
  <si>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</si>
  <si>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</si>
  <si>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</si>
  <si>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</si>
  <si>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</si>
  <si>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</si>
  <si>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</si>
  <si>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</si>
  <si>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</si>
  <si>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</si>
  <si>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</si>
  <si>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</si>
  <si>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</si>
  <si>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</si>
  <si>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</si>
  <si>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</si>
  <si>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</si>
  <si>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</si>
  <si>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</si>
  <si>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</si>
  <si>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</si>
  <si>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</si>
  <si>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</si>
  <si>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</si>
  <si>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</si>
  <si>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</si>
  <si>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</si>
  <si>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</si>
  <si>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</si>
  <si>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</si>
  <si>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</si>
  <si>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</si>
  <si>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</si>
  <si>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</si>
  <si>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</si>
  <si>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</si>
  <si>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</si>
  <si>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</si>
  <si>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</si>
  <si>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</si>
  <si>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</si>
  <si>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</si>
  <si>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</si>
  <si>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</si>
  <si>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</si>
  <si>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</si>
  <si>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</si>
  <si>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</si>
  <si>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</si>
  <si>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</si>
  <si>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</si>
  <si>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</si>
  <si>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</si>
  <si>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</si>
  <si>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</si>
  <si>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</si>
  <si>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</si>
  <si>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</si>
  <si>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</si>
  <si>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</si>
  <si>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</si>
  <si>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</si>
  <si>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</si>
  <si>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</si>
  <si>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</si>
  <si>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</si>
  <si>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</si>
  <si>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</si>
  <si>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</si>
  <si>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</si>
  <si>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</si>
  <si>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</si>
  <si>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</si>
  <si>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</si>
  <si>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</si>
  <si>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</si>
  <si>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</si>
  <si>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</si>
  <si>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</si>
  <si>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</si>
  <si>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</si>
  <si>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</si>
  <si>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</si>
  <si>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</si>
  <si>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</si>
  <si>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</si>
  <si>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</si>
  <si>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</si>
  <si>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</si>
  <si>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</si>
  <si>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</si>
  <si>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</si>
  <si>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</si>
  <si>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</si>
  <si>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</si>
  <si>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</si>
  <si>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</si>
  <si>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</si>
  <si>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</si>
  <si>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</si>
  <si>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</si>
  <si>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</si>
  <si>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</si>
  <si>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</si>
  <si>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</si>
  <si>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</si>
  <si>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</si>
  <si>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</si>
  <si>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</si>
  <si>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</si>
  <si>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</si>
  <si>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</si>
  <si>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</si>
  <si>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</si>
  <si>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</si>
  <si>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</si>
  <si>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</si>
  <si>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</si>
  <si>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</si>
  <si>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</si>
  <si>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</si>
  <si>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</si>
  <si>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</si>
  <si>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</si>
  <si>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</si>
  <si>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</si>
  <si>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</si>
  <si>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</si>
  <si>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</si>
  <si>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</si>
  <si>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</si>
  <si>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</si>
  <si>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</si>
  <si>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</si>
  <si>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</si>
  <si>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</si>
  <si>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</si>
  <si>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</si>
  <si>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</si>
  <si>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</si>
  <si>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</si>
  <si>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</si>
  <si>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</si>
  <si>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</si>
  <si>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</si>
  <si>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</si>
  <si>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</si>
  <si>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</si>
  <si>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</si>
  <si>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</si>
  <si>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</si>
  <si>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</si>
  <si>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</si>
  <si>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</si>
  <si>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</si>
  <si>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</si>
  <si>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</si>
  <si>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</si>
  <si>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</si>
  <si>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</si>
  <si>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</si>
  <si>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</si>
  <si>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</si>
  <si>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</si>
  <si>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</si>
  <si>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</si>
  <si>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</si>
  <si>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</si>
  <si>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</si>
  <si>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</si>
  <si>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</si>
  <si>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</si>
  <si>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</si>
  <si>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</si>
  <si>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</si>
  <si>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</si>
  <si>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</si>
  <si>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</si>
  <si>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</si>
  <si>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</si>
  <si>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</si>
  <si>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</si>
  <si>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</si>
  <si>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</si>
  <si>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</si>
  <si>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</si>
  <si>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</si>
  <si>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</si>
  <si>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</si>
  <si>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</si>
  <si>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</si>
  <si>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</si>
  <si>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</si>
  <si>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</si>
  <si>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</si>
  <si>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</si>
  <si>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</si>
  <si>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</si>
  <si>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</si>
  <si>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</si>
  <si>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</si>
  <si>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</si>
  <si>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</si>
  <si>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</si>
  <si>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</si>
  <si>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</si>
  <si>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</si>
  <si>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</si>
  <si>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</si>
  <si>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</si>
  <si>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</si>
  <si>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</si>
  <si>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</si>
  <si>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</si>
  <si>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</si>
  <si>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</si>
  <si>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</si>
  <si>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</si>
  <si>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</si>
  <si>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</si>
  <si>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</si>
  <si>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</si>
  <si>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</si>
  <si>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</si>
  <si>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</si>
  <si>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</si>
  <si>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</si>
  <si>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</si>
  <si>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</si>
  <si>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</si>
  <si>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</si>
  <si>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</si>
  <si>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</si>
  <si>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</si>
  <si>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</si>
  <si>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</si>
  <si>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</si>
  <si>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</si>
  <si>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</si>
  <si>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</si>
  <si>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</si>
  <si>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</si>
  <si>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</si>
  <si>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</si>
  <si>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</si>
  <si>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</si>
  <si>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</si>
  <si>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</si>
  <si>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</si>
  <si>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</si>
  <si>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</si>
  <si>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</si>
  <si>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</si>
  <si>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</si>
  <si>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</si>
  <si>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</si>
  <si>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</si>
  <si>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</si>
  <si>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</si>
  <si>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</si>
  <si>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</si>
  <si>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</si>
  <si>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</si>
  <si>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</si>
  <si>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</si>
  <si>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</si>
  <si>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</si>
  <si>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</si>
  <si>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</si>
  <si>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</si>
  <si>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</si>
  <si>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</si>
  <si>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</si>
  <si>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</si>
  <si>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</si>
  <si>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</si>
  <si>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</si>
  <si>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</si>
  <si>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</si>
  <si>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</si>
  <si>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</si>
  <si>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</si>
  <si>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</si>
  <si>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</si>
  <si>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</si>
  <si>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</si>
  <si>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</si>
  <si>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</si>
  <si>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</si>
  <si>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</si>
  <si>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</si>
  <si>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</si>
  <si>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</si>
  <si>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</si>
  <si>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</si>
  <si>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</si>
  <si>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</si>
  <si>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</si>
  <si>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</si>
  <si>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</si>
  <si>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</si>
  <si>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</si>
  <si>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</si>
  <si>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</si>
  <si>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</si>
  <si>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</si>
  <si>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</si>
  <si>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</si>
  <si>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</si>
  <si>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</si>
  <si>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</si>
  <si>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</si>
  <si>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</si>
  <si>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</si>
  <si>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</si>
  <si>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</si>
  <si>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</si>
  <si>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</si>
  <si>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</si>
  <si>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</si>
  <si>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</si>
  <si>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</si>
  <si>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</si>
  <si>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</si>
  <si>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</si>
  <si>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</si>
  <si>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</si>
  <si>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</si>
  <si>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</si>
  <si>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</si>
  <si>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</si>
  <si>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</si>
  <si>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</si>
  <si>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</si>
  <si>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</si>
  <si>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</si>
  <si>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</si>
  <si>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</si>
  <si>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</si>
  <si>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</si>
  <si>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</si>
  <si>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</si>
  <si>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</si>
  <si>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</si>
  <si>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</si>
  <si>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</si>
  <si>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</si>
  <si>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</si>
  <si>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</si>
  <si>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</si>
  <si>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</si>
  <si>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</si>
  <si>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</si>
  <si>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</si>
  <si>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</si>
  <si>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</si>
  <si>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</si>
  <si>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</si>
  <si>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</si>
  <si>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</si>
  <si>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</si>
  <si>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</si>
  <si>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</si>
  <si>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</si>
  <si>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</si>
  <si>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</si>
  <si>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</si>
  <si>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</si>
  <si>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</si>
  <si>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</si>
  <si>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</si>
  <si>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</si>
  <si>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</si>
  <si>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</si>
  <si>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</si>
  <si>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</si>
  <si>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</si>
  <si>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</si>
  <si>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</si>
  <si>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</si>
  <si>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</si>
  <si>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</si>
  <si>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</si>
  <si>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</si>
  <si>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</si>
  <si>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</si>
  <si>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</si>
  <si>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</si>
  <si>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</si>
  <si>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</si>
  <si>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</si>
  <si>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</si>
  <si>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</si>
  <si>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</si>
  <si>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</si>
  <si>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</si>
  <si>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</si>
  <si>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</si>
  <si>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</si>
  <si>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</si>
  <si>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</si>
  <si>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</si>
  <si>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</si>
  <si>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</si>
  <si>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</si>
  <si>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</si>
  <si>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</si>
  <si>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</si>
  <si>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</si>
  <si>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</si>
  <si>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</si>
  <si>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</si>
  <si>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</si>
  <si>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</si>
  <si>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</si>
  <si>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</si>
  <si>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</si>
  <si>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</si>
  <si>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</si>
  <si>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</si>
  <si>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</si>
  <si>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</si>
  <si>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</si>
  <si>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</si>
  <si>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</si>
  <si>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</si>
  <si>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</si>
  <si>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</si>
  <si>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</si>
  <si>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</si>
  <si>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</si>
  <si>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</si>
  <si>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</si>
  <si>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</si>
  <si>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</si>
  <si>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</si>
  <si>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</si>
  <si>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</si>
  <si>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</si>
  <si>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</si>
  <si>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</si>
  <si>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</si>
  <si>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</si>
  <si>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</si>
  <si>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</si>
  <si>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</si>
  <si>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</si>
  <si>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</si>
  <si>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</si>
  <si>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</si>
  <si>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</si>
  <si>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</si>
  <si>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</si>
  <si>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</si>
  <si>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</si>
  <si>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</si>
  <si>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</si>
  <si>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</si>
  <si>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</si>
  <si>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</si>
  <si>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</si>
  <si>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</si>
  <si>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</si>
  <si>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</si>
  <si>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</si>
  <si>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</si>
  <si>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</si>
  <si>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</si>
  <si>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</si>
  <si>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</si>
  <si>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</si>
  <si>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</si>
  <si>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</si>
  <si>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</si>
  <si>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</si>
  <si>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</si>
  <si>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</si>
  <si>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</si>
  <si>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</si>
  <si>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</si>
  <si>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</si>
  <si>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</si>
  <si>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</si>
  <si>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</si>
  <si>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</si>
  <si>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</si>
  <si>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</si>
  <si>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</si>
  <si>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</si>
  <si>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</si>
  <si>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</si>
  <si>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</si>
  <si>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</si>
  <si>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</si>
  <si>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</si>
  <si>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</si>
  <si>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</si>
  <si>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</si>
  <si>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</si>
  <si>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</si>
  <si>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</si>
  <si>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</si>
  <si>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</si>
  <si>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</si>
  <si>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</si>
  <si>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</si>
  <si>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</si>
  <si>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</si>
  <si>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</si>
  <si>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</si>
  <si>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</si>
  <si>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</si>
  <si>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</si>
  <si>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</si>
  <si>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</si>
  <si>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</si>
  <si>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</si>
  <si>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</si>
  <si>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</si>
  <si>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</si>
  <si>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</si>
  <si>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</si>
  <si>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</si>
  <si>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</si>
  <si>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</si>
  <si>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</si>
  <si>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</si>
  <si>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</si>
  <si>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</si>
  <si>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</si>
  <si>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</si>
  <si>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</si>
  <si>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</si>
  <si>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</si>
  <si>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</si>
  <si>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</si>
  <si>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</si>
  <si>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</si>
  <si>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</si>
  <si>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</si>
  <si>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</si>
  <si>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</si>
  <si>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</si>
  <si>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</si>
  <si>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</si>
  <si>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</si>
  <si>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</si>
  <si>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</si>
  <si>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</si>
  <si>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</si>
  <si>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</si>
  <si>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</si>
  <si>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</si>
  <si>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</si>
  <si>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</si>
  <si>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</si>
  <si>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</si>
  <si>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</si>
  <si>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</si>
  <si>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</si>
  <si>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</si>
  <si>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</si>
  <si>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</si>
  <si>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</si>
  <si>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</si>
  <si>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</si>
  <si>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</si>
  <si>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</si>
  <si>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</si>
  <si>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</si>
  <si>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</si>
  <si>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</si>
  <si>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</si>
  <si>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</si>
  <si>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</si>
  <si>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</si>
  <si>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</si>
  <si>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</si>
  <si>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</si>
  <si>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</si>
  <si>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</si>
  <si>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</si>
  <si>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</si>
  <si>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</si>
  <si>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</si>
  <si>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</si>
  <si>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</si>
  <si>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</si>
  <si>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</si>
  <si>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</si>
  <si>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</si>
  <si>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</si>
  <si>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</si>
  <si>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</si>
  <si>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</si>
  <si>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</si>
  <si>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</si>
  <si>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</si>
  <si>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</si>
  <si>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</si>
  <si>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</si>
  <si>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</si>
  <si>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</si>
  <si>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</si>
  <si>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</si>
  <si>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</si>
  <si>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</si>
  <si>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</si>
  <si>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</si>
  <si>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</si>
  <si>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</si>
  <si>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</si>
  <si>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</si>
  <si>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</si>
  <si>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</si>
  <si>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</si>
  <si>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</si>
  <si>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</si>
  <si>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</si>
  <si>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</si>
  <si>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</si>
  <si>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</si>
  <si>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</si>
  <si>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</si>
  <si>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</si>
  <si>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</si>
  <si>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</si>
  <si>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</si>
  <si>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</si>
  <si>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</si>
  <si>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</si>
  <si>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</si>
  <si>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</si>
  <si>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</si>
  <si>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</si>
  <si>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</si>
  <si>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</si>
  <si>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</si>
  <si>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</si>
  <si>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</si>
  <si>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</si>
  <si>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</si>
  <si>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</si>
  <si>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</si>
  <si>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</si>
  <si>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</si>
  <si>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</si>
  <si>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</si>
  <si>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</si>
  <si>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</si>
  <si>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</si>
  <si>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</si>
  <si>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</si>
  <si>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</si>
  <si>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</si>
  <si>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</si>
  <si>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</si>
  <si>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</si>
  <si>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</si>
  <si>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</si>
  <si>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</si>
  <si>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</si>
  <si>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</si>
  <si>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</si>
  <si>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</si>
  <si>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</si>
  <si>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</si>
  <si>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</si>
  <si>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</si>
  <si>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</si>
  <si>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</si>
  <si>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</si>
  <si>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</si>
  <si>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</si>
  <si>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</si>
  <si>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</si>
  <si>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</si>
  <si>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</si>
  <si>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</si>
  <si>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</si>
  <si>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</si>
  <si>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</si>
  <si>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</si>
  <si>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</si>
  <si>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</si>
  <si>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</si>
  <si>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</si>
  <si>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</si>
  <si>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</si>
  <si>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</si>
  <si>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</si>
  <si>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</si>
  <si>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</si>
  <si>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</si>
  <si>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</si>
  <si>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</si>
  <si>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</si>
  <si>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</si>
  <si>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</si>
  <si>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</si>
  <si>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</si>
  <si>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</si>
  <si>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</si>
  <si>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</si>
  <si>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</si>
  <si>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</si>
  <si>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</si>
  <si>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</si>
  <si>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</si>
  <si>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</si>
  <si>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</si>
  <si>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</si>
  <si>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</si>
  <si>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</si>
  <si>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</si>
  <si>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</si>
  <si>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</si>
  <si>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</si>
  <si>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</si>
  <si>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</si>
  <si>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</si>
  <si>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</si>
  <si>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</si>
  <si>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</si>
  <si>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</si>
  <si>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</si>
  <si>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</si>
  <si>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</si>
  <si>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</si>
  <si>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</si>
  <si>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</si>
  <si>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</si>
  <si>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</si>
  <si>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</si>
  <si>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</si>
  <si>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</si>
  <si>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</si>
  <si>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</si>
  <si>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</si>
  <si>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</si>
  <si>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</si>
  <si>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</si>
  <si>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</si>
  <si>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</si>
  <si>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</si>
  <si>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</si>
  <si>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</si>
  <si>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</si>
  <si>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</si>
  <si>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</si>
  <si>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</si>
  <si>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</si>
  <si>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</si>
  <si>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</si>
  <si>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</si>
  <si>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</si>
  <si>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</si>
  <si>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</si>
  <si>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</si>
  <si>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</si>
  <si>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</si>
  <si>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</si>
  <si>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</si>
  <si>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</si>
  <si>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</si>
  <si>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</si>
  <si>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</si>
  <si>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</si>
  <si>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</si>
  <si>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</si>
  <si>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</si>
  <si>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</si>
  <si>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</si>
  <si>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</si>
  <si>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</si>
  <si>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</si>
  <si>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</si>
  <si>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</si>
  <si>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</si>
  <si>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</si>
  <si>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</si>
  <si>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</si>
  <si>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</si>
  <si>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</si>
  <si>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</si>
  <si>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</si>
  <si>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</si>
  <si>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</si>
  <si>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</si>
  <si>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</si>
  <si>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</si>
  <si>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</si>
  <si>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</si>
  <si>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</si>
  <si>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</si>
  <si>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</si>
  <si>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</si>
  <si>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</si>
  <si>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</si>
  <si>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</si>
  <si>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</si>
  <si>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</si>
  <si>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</si>
  <si>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</si>
  <si>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</si>
  <si>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</si>
  <si>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</si>
  <si>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</si>
  <si>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</si>
  <si>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</si>
  <si>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</si>
  <si>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</si>
  <si>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</si>
  <si>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</si>
  <si>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</si>
  <si>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</si>
  <si>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</si>
  <si>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</si>
  <si>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</si>
  <si>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</si>
  <si>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</si>
  <si>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</si>
  <si>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</si>
  <si>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</si>
  <si>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</si>
  <si>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</si>
  <si>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</si>
  <si>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</si>
  <si>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</si>
  <si>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</si>
  <si>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</si>
  <si>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</si>
  <si>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</si>
  <si>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</si>
  <si>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</si>
  <si>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</si>
  <si>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</si>
  <si>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</si>
  <si>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</si>
  <si>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</si>
  <si>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</si>
  <si>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</si>
  <si>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</si>
  <si>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</si>
  <si>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</si>
  <si>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</si>
  <si>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</si>
  <si>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</si>
  <si>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</si>
  <si>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</si>
  <si>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</si>
  <si>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</si>
  <si>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</si>
  <si>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</si>
  <si>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</si>
  <si>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</si>
  <si>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</si>
  <si>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</si>
  <si>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</si>
  <si>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</si>
  <si>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</si>
  <si>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</si>
  <si>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</si>
  <si>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</si>
  <si>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</si>
  <si>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</si>
  <si>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</si>
  <si>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</si>
  <si>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</si>
  <si>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</si>
  <si>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</si>
  <si>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</si>
  <si>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</si>
  <si>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</si>
  <si>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</si>
  <si>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</si>
  <si>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</si>
  <si>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</si>
  <si>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</si>
  <si>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</si>
  <si>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</si>
  <si>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</si>
  <si>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</si>
  <si>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</si>
  <si>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</si>
  <si>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</si>
  <si>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</si>
  <si>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</si>
  <si>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</si>
  <si>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</si>
  <si>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</si>
  <si>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</si>
  <si>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</si>
  <si>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</si>
  <si>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</si>
  <si>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</si>
  <si>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</si>
  <si>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</si>
  <si>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</si>
  <si>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</si>
  <si>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</si>
  <si>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</si>
  <si>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</si>
  <si>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</si>
  <si>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</si>
  <si>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</si>
  <si>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</si>
  <si>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</si>
  <si>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</si>
  <si>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</si>
  <si>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</si>
  <si>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</si>
  <si>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</si>
  <si>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</si>
  <si>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</si>
  <si>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</si>
  <si>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</si>
  <si>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</si>
  <si>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</si>
  <si>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</si>
  <si>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</si>
  <si>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</si>
  <si>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</si>
  <si>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</si>
  <si>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</si>
  <si>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</si>
  <si>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</si>
  <si>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</si>
  <si>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</si>
  <si>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</si>
  <si>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</si>
  <si>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</si>
  <si>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</si>
  <si>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</si>
  <si>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</si>
  <si>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</si>
  <si>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</si>
  <si>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</si>
  <si>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</si>
  <si>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</si>
  <si>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</si>
  <si>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</si>
  <si>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</si>
  <si>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</si>
  <si>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</si>
  <si>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</si>
  <si>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</si>
  <si>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</si>
  <si>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</si>
  <si>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</si>
  <si>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</si>
  <si>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</si>
  <si>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</si>
  <si>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</si>
  <si>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</si>
  <si>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</si>
  <si>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</si>
  <si>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</si>
  <si>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</si>
  <si>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</si>
  <si>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</si>
  <si>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</si>
  <si>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</si>
  <si>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</si>
  <si>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</si>
  <si>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</si>
  <si>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</si>
  <si>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</si>
  <si>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</si>
  <si>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</si>
  <si>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</si>
  <si>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</si>
  <si>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</si>
  <si>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</si>
  <si>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</si>
  <si>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</si>
  <si>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</si>
  <si>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</si>
  <si>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</si>
  <si>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</si>
  <si>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</si>
  <si>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</si>
  <si>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</si>
  <si>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</si>
  <si>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</si>
  <si>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</si>
  <si>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</si>
  <si>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</si>
  <si>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</si>
  <si>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</si>
  <si>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</si>
  <si>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</si>
  <si>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</si>
  <si>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</si>
  <si>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</si>
  <si>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</si>
  <si>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</si>
  <si>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</si>
  <si>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</si>
  <si>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</si>
  <si>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</si>
  <si>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</si>
  <si>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</si>
  <si>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</si>
  <si>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</si>
  <si>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</si>
  <si>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</si>
  <si>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</si>
  <si>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</si>
  <si>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</si>
  <si>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</si>
  <si>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</si>
  <si>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</si>
  <si>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</si>
  <si>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</si>
  <si>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</si>
  <si>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</si>
  <si>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</si>
  <si>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</si>
  <si>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</si>
  <si>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</si>
  <si>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</si>
  <si>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</si>
  <si>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</si>
  <si>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</si>
  <si>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</si>
  <si>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</si>
  <si>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</si>
  <si>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</si>
  <si>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</si>
  <si>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</si>
  <si>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</si>
  <si>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</si>
  <si>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</si>
  <si>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</si>
  <si>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</si>
  <si>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</si>
  <si>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</si>
  <si>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</si>
  <si>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</si>
  <si>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</si>
  <si>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</si>
  <si>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</si>
  <si>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</si>
  <si>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</si>
  <si>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</si>
  <si>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</si>
  <si>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</si>
  <si>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</si>
  <si>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</si>
  <si>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</si>
  <si>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</si>
  <si>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</si>
  <si>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</si>
  <si>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</si>
  <si>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</si>
  <si>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</si>
  <si>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</si>
  <si>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</si>
  <si>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</si>
  <si>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</si>
  <si>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</si>
  <si>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</si>
  <si>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</si>
  <si>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</si>
  <si>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</si>
  <si>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</si>
  <si>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</si>
  <si>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</si>
  <si>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</si>
  <si>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</si>
  <si>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</si>
  <si>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</si>
  <si>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</si>
  <si>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</si>
  <si>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</si>
  <si>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</si>
  <si>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</si>
  <si>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</si>
  <si>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</si>
  <si>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</si>
  <si>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</si>
  <si>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</si>
  <si>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</si>
  <si>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</si>
  <si>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</si>
  <si>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</si>
  <si>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</si>
  <si>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</si>
  <si>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</si>
  <si>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</si>
  <si>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</si>
  <si>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</si>
  <si>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</si>
  <si>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</si>
  <si>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</si>
  <si>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</si>
  <si>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</si>
  <si>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</si>
  <si>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</si>
  <si>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</si>
  <si>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</si>
  <si>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</si>
  <si>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</si>
  <si>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</si>
  <si>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</si>
  <si>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</si>
  <si>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</si>
  <si>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</si>
  <si>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</si>
  <si>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</si>
  <si>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</si>
  <si>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</si>
  <si>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</si>
  <si>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</si>
  <si>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</si>
  <si>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</si>
  <si>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</si>
  <si>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</si>
  <si>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</si>
  <si>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</si>
  <si>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</si>
  <si>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</si>
  <si>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</si>
  <si>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</si>
  <si>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</si>
  <si>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</si>
  <si>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</si>
  <si>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</si>
  <si>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</si>
  <si>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</si>
  <si>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</si>
  <si>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</si>
  <si>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</si>
  <si>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</si>
  <si>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</si>
  <si>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</si>
  <si>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</si>
  <si>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</si>
  <si>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</si>
  <si>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</si>
  <si>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</si>
  <si>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</si>
  <si>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</si>
  <si>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</si>
  <si>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</si>
  <si>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</si>
  <si>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</si>
  <si>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</si>
  <si>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</si>
  <si>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</si>
  <si>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</si>
  <si>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</si>
  <si>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</si>
  <si>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</si>
  <si>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</si>
  <si>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</si>
  <si>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</si>
  <si>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</si>
  <si>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</si>
  <si>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</si>
  <si>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</si>
  <si>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</si>
  <si>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</si>
  <si>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</si>
  <si>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</si>
  <si>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</si>
  <si>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</si>
  <si>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</si>
  <si>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</si>
  <si>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</si>
  <si>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</si>
  <si>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</si>
  <si>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</si>
  <si>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</si>
  <si>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</si>
  <si>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</si>
  <si>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</si>
  <si>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</si>
  <si>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</si>
  <si>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</si>
  <si>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</si>
  <si>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</si>
  <si>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</si>
  <si>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</si>
  <si>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</si>
  <si>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</si>
  <si>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</si>
  <si>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</si>
  <si>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</si>
  <si>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</si>
  <si>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</si>
  <si>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</si>
  <si>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</si>
  <si>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</si>
  <si>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</si>
  <si>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</si>
  <si>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</si>
  <si>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</si>
  <si>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</si>
  <si>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</si>
  <si>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</si>
  <si>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</si>
  <si>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</si>
  <si>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</si>
  <si>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</si>
  <si>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</si>
  <si>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</si>
  <si>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</si>
  <si>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</si>
  <si>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</si>
  <si>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</si>
  <si>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</si>
  <si>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</si>
  <si>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</si>
  <si>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</si>
  <si>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</si>
  <si>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</si>
  <si>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</si>
  <si>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</si>
  <si>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</si>
  <si>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</si>
  <si>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</si>
  <si>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</si>
  <si>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</si>
  <si>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</si>
  <si>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</si>
  <si>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</si>
  <si>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</si>
  <si>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</si>
  <si>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</si>
  <si>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</si>
  <si>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</si>
  <si>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</si>
  <si>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</si>
  <si>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</si>
  <si>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</si>
  <si>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</si>
  <si>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</si>
  <si>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</si>
  <si>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</si>
  <si>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</si>
  <si>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</si>
  <si>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</si>
  <si>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</si>
  <si>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</si>
  <si>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</si>
  <si>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</si>
  <si>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</si>
  <si>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</si>
  <si>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</si>
  <si>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</si>
  <si>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</si>
  <si>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</si>
  <si>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</si>
  <si>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</si>
  <si>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</si>
  <si>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</si>
  <si>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</si>
  <si>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</si>
  <si>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</si>
  <si>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</si>
  <si>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</si>
  <si>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</si>
  <si>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</si>
  <si>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</si>
  <si>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</si>
  <si>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</si>
  <si>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</si>
  <si>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</si>
  <si>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</si>
  <si>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</si>
  <si>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</si>
  <si>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</si>
  <si>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</si>
  <si>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</si>
  <si>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</si>
  <si>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</si>
  <si>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</si>
  <si>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</si>
  <si>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</si>
  <si>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</si>
  <si>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</si>
  <si>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</si>
  <si>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</si>
  <si>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</si>
  <si>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</si>
  <si>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</si>
  <si>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</si>
  <si>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</si>
  <si>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</si>
  <si>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</si>
  <si>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</si>
  <si>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</si>
  <si>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</si>
  <si>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</si>
  <si>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</si>
  <si>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</si>
  <si>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</si>
  <si>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</si>
  <si>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</si>
  <si>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</si>
  <si>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</si>
  <si>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</si>
  <si>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</si>
  <si>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</si>
  <si>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</si>
  <si>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</si>
  <si>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</si>
  <si>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</si>
  <si>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</si>
  <si>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</si>
  <si>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</si>
  <si>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</si>
  <si>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</si>
  <si>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</si>
  <si>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</si>
  <si>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</si>
  <si>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</si>
  <si>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</si>
  <si>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</si>
  <si>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</si>
  <si>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</si>
  <si>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</si>
  <si>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</si>
  <si>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</si>
  <si>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</si>
  <si>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</si>
  <si>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</si>
  <si>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</si>
  <si>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</si>
  <si>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</si>
  <si>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</si>
  <si>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</si>
  <si>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</si>
  <si>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</si>
  <si>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</si>
  <si>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</si>
  <si>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</si>
  <si>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</si>
  <si>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</si>
  <si>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</si>
  <si>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</si>
  <si>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</si>
  <si>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</si>
  <si>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</si>
  <si>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</si>
  <si>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</si>
  <si>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</si>
  <si>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</si>
  <si>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</si>
  <si>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</si>
  <si>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</si>
  <si>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</si>
  <si>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</si>
  <si>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</si>
  <si>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</si>
  <si>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</si>
  <si>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</si>
  <si>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</si>
  <si>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</si>
  <si>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</si>
  <si>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</si>
  <si>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</si>
  <si>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</si>
  <si>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</si>
  <si>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</si>
  <si>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</si>
  <si>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</si>
  <si>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</si>
  <si>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</si>
  <si>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</si>
  <si>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</si>
  <si>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</si>
  <si>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</si>
  <si>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</si>
  <si>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</si>
  <si>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</si>
  <si>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</si>
  <si>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</si>
  <si>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</si>
  <si>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</si>
  <si>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</si>
  <si>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</si>
  <si>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</si>
  <si>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</si>
  <si>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</si>
  <si>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</si>
  <si>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</si>
  <si>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</si>
  <si>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</si>
  <si>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</si>
  <si>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</si>
  <si>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</si>
  <si>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</si>
  <si>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</si>
  <si>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</si>
  <si>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</si>
  <si>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</si>
  <si>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</si>
  <si>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</si>
  <si>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</si>
  <si>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</si>
  <si>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</si>
  <si>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</si>
  <si>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</si>
  <si>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</si>
  <si>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</si>
  <si>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</si>
  <si>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</si>
  <si>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</si>
  <si>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</si>
  <si>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</si>
  <si>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</si>
  <si>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</si>
  <si>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</si>
  <si>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</si>
  <si>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</si>
  <si>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</si>
  <si>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</si>
  <si>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</si>
  <si>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</si>
  <si>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</si>
  <si>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</si>
  <si>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</si>
  <si>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</si>
  <si>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</si>
  <si>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</si>
  <si>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</si>
  <si>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</si>
  <si>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</si>
  <si>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</si>
  <si>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</si>
  <si>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</si>
  <si>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</si>
  <si>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</si>
  <si>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</si>
  <si>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</si>
  <si>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</si>
  <si>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</si>
  <si>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</si>
  <si>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</si>
  <si>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</si>
  <si>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</si>
  <si>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</si>
  <si>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</si>
  <si>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</si>
  <si>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</si>
  <si>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</si>
  <si>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</si>
  <si>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</si>
  <si>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</si>
  <si>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</si>
  <si>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</si>
  <si>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</si>
  <si>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</si>
  <si>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</si>
  <si>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</si>
  <si>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</si>
  <si>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</si>
  <si>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</si>
  <si>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</si>
  <si>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</si>
  <si>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</si>
  <si>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</si>
  <si>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</si>
  <si>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</si>
  <si>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</si>
  <si>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</si>
  <si>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</si>
  <si>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</si>
  <si>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</si>
  <si>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</si>
  <si>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</si>
  <si>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</si>
  <si>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</si>
  <si>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</si>
  <si>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</si>
  <si>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</si>
  <si>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</si>
  <si>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</si>
  <si>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</si>
  <si>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</si>
  <si>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</si>
  <si>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</si>
  <si>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</si>
  <si>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</si>
  <si>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</si>
  <si>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</si>
  <si>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</si>
  <si>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</si>
  <si>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</si>
  <si>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</si>
  <si>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</si>
  <si>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</si>
  <si>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</si>
  <si>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</si>
  <si>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</si>
  <si>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</si>
  <si>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</si>
  <si>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</si>
  <si>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</si>
  <si>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</si>
  <si>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</si>
  <si>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</si>
  <si>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</si>
  <si>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</si>
  <si>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</si>
  <si>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</si>
  <si>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</si>
  <si>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</si>
  <si>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</si>
  <si>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</si>
  <si>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</si>
  <si>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</si>
  <si>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</si>
  <si>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</si>
  <si>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</si>
  <si>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</si>
  <si>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</si>
  <si>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</si>
  <si>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</si>
  <si>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</si>
  <si>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</si>
  <si>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</si>
  <si>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</si>
  <si>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</si>
  <si>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</si>
  <si>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</si>
  <si>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</si>
  <si>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</si>
  <si>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</si>
  <si>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</si>
  <si>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</si>
  <si>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</si>
  <si>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</si>
  <si>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</si>
  <si>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</si>
  <si>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</si>
  <si>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</si>
  <si>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</si>
  <si>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</si>
  <si>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</si>
  <si>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</si>
  <si>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</si>
  <si>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</si>
  <si>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</si>
  <si>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</si>
  <si>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</si>
  <si>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</si>
  <si>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</si>
  <si>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</si>
  <si>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</si>
  <si>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</si>
  <si>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</si>
  <si>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</si>
  <si>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</si>
  <si>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</si>
  <si>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</si>
  <si>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</si>
  <si>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</si>
  <si>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</si>
  <si>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</si>
  <si>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</si>
  <si>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</si>
  <si>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</si>
  <si>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</si>
  <si>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</si>
  <si>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</si>
  <si>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</si>
  <si>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</si>
  <si>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</si>
  <si>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</si>
  <si>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</si>
  <si>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</si>
  <si>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</si>
  <si>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</si>
  <si>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</si>
  <si>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</si>
  <si>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</si>
  <si>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</si>
  <si>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</si>
  <si>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</si>
  <si>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</si>
  <si>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</si>
  <si>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</si>
  <si>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</si>
  <si>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</si>
  <si>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</si>
  <si>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</si>
  <si>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</si>
  <si>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</si>
  <si>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</si>
  <si>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</si>
  <si>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</si>
  <si>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</si>
  <si>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</si>
  <si>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</si>
  <si>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</si>
  <si>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</si>
  <si>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</si>
  <si>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</si>
  <si>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</si>
  <si>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</si>
  <si>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</si>
  <si>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</si>
  <si>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</si>
  <si>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</si>
  <si>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</si>
  <si>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</si>
  <si>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</si>
  <si>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</si>
  <si>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</si>
  <si>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</si>
  <si>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</si>
  <si>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</si>
  <si>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</si>
  <si>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</si>
  <si>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</si>
  <si>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</si>
  <si>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</si>
  <si>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</si>
  <si>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</si>
  <si>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</si>
  <si>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</si>
  <si>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</si>
  <si>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</si>
  <si>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</si>
  <si>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</si>
  <si>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</si>
  <si>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</si>
  <si>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</si>
  <si>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</si>
  <si>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</si>
  <si>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</si>
  <si>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</si>
  <si>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</si>
  <si>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</si>
  <si>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</si>
  <si>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</si>
  <si>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</si>
  <si>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</si>
  <si>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</si>
  <si>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</si>
  <si>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</si>
  <si>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</si>
  <si>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</si>
  <si>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</si>
  <si>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</si>
  <si>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</si>
  <si>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</si>
  <si>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</si>
  <si>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</si>
  <si>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</si>
  <si>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</si>
  <si>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</si>
  <si>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</si>
  <si>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</si>
  <si>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</si>
  <si>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</si>
  <si>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</si>
  <si>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</si>
  <si>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</si>
  <si>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</si>
  <si>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</si>
  <si>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</si>
  <si>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</si>
  <si>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</si>
  <si>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</si>
  <si>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</si>
  <si>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</si>
  <si>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</si>
  <si>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</si>
  <si>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</si>
  <si>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</si>
  <si>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</si>
  <si>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</si>
  <si>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</si>
  <si>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</si>
  <si>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</si>
  <si>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</si>
  <si>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</si>
  <si>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</si>
  <si>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</si>
  <si>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</si>
  <si>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</si>
  <si>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</si>
  <si>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</si>
  <si>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</si>
  <si>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</si>
  <si>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</si>
  <si>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</si>
  <si>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</si>
  <si>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</si>
  <si>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</si>
  <si>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</si>
  <si>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</si>
  <si>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</si>
  <si>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</si>
  <si>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</si>
  <si>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</si>
  <si>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</si>
  <si>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</si>
  <si>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</si>
  <si>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</si>
  <si>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</si>
  <si>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</si>
  <si>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</si>
  <si>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</si>
  <si>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</si>
  <si>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</si>
  <si>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</si>
  <si>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</si>
  <si>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</si>
  <si>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</si>
  <si>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</si>
  <si>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</si>
  <si>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</si>
  <si>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</si>
  <si>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</si>
  <si>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</si>
  <si>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</si>
  <si>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</si>
  <si>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</si>
  <si>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</si>
  <si>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</si>
  <si>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</si>
  <si>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</si>
  <si>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</si>
  <si>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</si>
  <si>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</si>
  <si>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</si>
  <si>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</si>
  <si>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</si>
  <si>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</si>
  <si>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</si>
  <si>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</si>
  <si>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</si>
  <si>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</si>
  <si>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</si>
  <si>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</si>
  <si>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</si>
  <si>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</si>
  <si>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</si>
  <si>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</si>
  <si>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</si>
  <si>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</si>
  <si>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</si>
  <si>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</si>
  <si>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</si>
  <si>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</si>
  <si>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</si>
  <si>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</si>
  <si>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</si>
  <si>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</si>
  <si>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</si>
  <si>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</si>
  <si>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</si>
  <si>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</si>
  <si>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</si>
  <si>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</si>
  <si>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</si>
  <si>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</si>
  <si>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</si>
  <si>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</si>
  <si>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</si>
  <si>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</si>
  <si>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</si>
  <si>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</si>
  <si>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</si>
  <si>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</si>
  <si>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</si>
  <si>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</si>
  <si>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</si>
  <si>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</si>
  <si>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</si>
  <si>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</si>
  <si>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</si>
  <si>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</si>
  <si>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</si>
  <si>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</si>
  <si>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</si>
  <si>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</si>
  <si>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</si>
  <si>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</si>
  <si>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</si>
  <si>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</si>
  <si>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</si>
  <si>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</si>
  <si>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</si>
  <si>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</si>
  <si>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</si>
  <si>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</si>
  <si>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</si>
  <si>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</si>
  <si>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</si>
  <si>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</si>
  <si>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</si>
  <si>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</si>
  <si>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</si>
  <si>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</si>
  <si>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</si>
  <si>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</si>
  <si>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</si>
  <si>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</si>
  <si>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</si>
  <si>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</si>
  <si>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</si>
  <si>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</si>
  <si>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</si>
  <si>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</si>
  <si>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</si>
  <si>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</si>
  <si>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</si>
  <si>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</si>
  <si>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</si>
  <si>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</si>
  <si>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</si>
  <si>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</si>
  <si>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</si>
  <si>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</si>
  <si>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</si>
  <si>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</si>
  <si>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</si>
  <si>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</si>
  <si>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</si>
  <si>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</si>
  <si>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</si>
  <si>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</si>
  <si>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</si>
  <si>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</si>
  <si>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</si>
  <si>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</si>
  <si>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</si>
  <si>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</si>
  <si>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</si>
  <si>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</si>
  <si>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</si>
  <si>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</si>
  <si>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</si>
  <si>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</si>
  <si>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</si>
  <si>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</si>
  <si>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</si>
  <si>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</si>
  <si>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</si>
  <si>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</si>
  <si>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</si>
  <si>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</si>
  <si>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</si>
  <si>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</si>
  <si>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</si>
  <si>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</si>
  <si>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</si>
  <si>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</si>
  <si>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</si>
  <si>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</si>
  <si>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</si>
  <si>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</si>
  <si>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</si>
  <si>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</si>
  <si>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</si>
  <si>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</si>
  <si>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</si>
  <si>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</si>
  <si>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</si>
  <si>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</si>
  <si>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</si>
  <si>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</si>
  <si>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</si>
  <si>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</si>
  <si>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</si>
  <si>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</si>
  <si>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</si>
  <si>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</si>
  <si>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</si>
  <si>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</si>
  <si>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</si>
  <si>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</si>
  <si>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</si>
  <si>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</si>
  <si>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</si>
  <si>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</si>
  <si>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</si>
  <si>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</si>
  <si>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</si>
  <si>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</si>
  <si>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</si>
  <si>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</si>
  <si>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</si>
  <si>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</si>
  <si>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</si>
  <si>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</si>
  <si>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</si>
  <si>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</si>
  <si>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</si>
  <si>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</si>
  <si>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</si>
  <si>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</si>
  <si>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</si>
  <si>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</si>
  <si>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</si>
  <si>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</si>
  <si>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</si>
  <si>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</si>
  <si>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</si>
  <si>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</si>
  <si>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</si>
  <si>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</si>
  <si>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</si>
  <si>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</si>
  <si>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</si>
  <si>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</si>
  <si>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</si>
  <si>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</si>
  <si>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</si>
  <si>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</si>
  <si>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</si>
  <si>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</si>
  <si>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</si>
  <si>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</si>
  <si>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</si>
  <si>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</si>
  <si>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</si>
  <si>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</si>
  <si>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</si>
  <si>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</si>
  <si>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</si>
  <si>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</si>
  <si>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</si>
  <si>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</si>
  <si>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</si>
  <si>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</si>
  <si>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</si>
  <si>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</si>
  <si>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</si>
  <si>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</si>
  <si>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</si>
  <si>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</si>
  <si>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</si>
  <si>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</si>
  <si>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</si>
  <si>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</si>
  <si>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</si>
  <si>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</si>
  <si>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</si>
  <si>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</si>
  <si>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</si>
  <si>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</si>
  <si>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</si>
  <si>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</si>
  <si>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</si>
  <si>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</si>
  <si>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</si>
  <si>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</si>
  <si>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</si>
  <si>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</si>
  <si>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</si>
  <si>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</si>
  <si>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</si>
  <si>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</si>
  <si>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</si>
  <si>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</si>
  <si>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</si>
  <si>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</si>
  <si>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</si>
  <si>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</si>
  <si>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</si>
  <si>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</si>
  <si>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</si>
  <si>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</si>
  <si>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</si>
  <si>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</si>
  <si>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</si>
  <si>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</si>
  <si>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</si>
  <si>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</si>
  <si>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</si>
  <si>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</si>
  <si>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</si>
  <si>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</si>
  <si>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</si>
  <si>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</si>
  <si>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</si>
  <si>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</si>
  <si>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</si>
  <si>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</si>
  <si>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</si>
  <si>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</si>
  <si>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</si>
  <si>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</si>
  <si>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</si>
  <si>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</si>
  <si>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</si>
  <si>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</si>
  <si>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</si>
  <si>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</si>
  <si>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</si>
  <si>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</si>
  <si>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</si>
  <si>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</si>
  <si>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</si>
  <si>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</si>
  <si>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</si>
  <si>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</si>
  <si>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</si>
  <si>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</si>
  <si>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</si>
  <si>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</si>
  <si>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</si>
  <si>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</si>
  <si>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</si>
  <si>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</si>
  <si>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</si>
  <si>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</si>
  <si>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</si>
  <si>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</si>
  <si>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</si>
  <si>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</si>
  <si>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</si>
  <si>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</si>
  <si>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</si>
  <si>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</si>
  <si>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</si>
  <si>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</si>
  <si>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</si>
  <si>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</si>
  <si>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</si>
  <si>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</si>
  <si>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</si>
  <si>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</si>
  <si>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</si>
  <si>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</si>
  <si>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</si>
  <si>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</si>
  <si>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</si>
  <si>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</si>
  <si>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</si>
  <si>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</si>
  <si>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</si>
  <si>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</si>
  <si>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</si>
  <si>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</si>
  <si>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</si>
  <si>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</si>
  <si>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</si>
  <si>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</si>
  <si>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</si>
  <si>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</si>
  <si>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</si>
  <si>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</si>
  <si>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</si>
  <si>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</si>
  <si>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</si>
  <si>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</si>
  <si>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</si>
  <si>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</si>
  <si>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</si>
  <si>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</si>
  <si>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</si>
  <si>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</si>
  <si>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</si>
  <si>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</si>
  <si>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</si>
  <si>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</si>
  <si>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</si>
  <si>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</si>
  <si>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</si>
  <si>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</si>
  <si>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</si>
  <si>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</si>
  <si>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</si>
  <si>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</si>
  <si>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</si>
  <si>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</si>
  <si>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</si>
  <si>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</si>
  <si>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</si>
  <si>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</si>
  <si>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</si>
  <si>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</si>
  <si>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</si>
  <si>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</si>
  <si>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</si>
  <si>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</si>
  <si>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</si>
  <si>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</si>
  <si>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</si>
  <si>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</si>
  <si>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</si>
  <si>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</si>
  <si>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</si>
  <si>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</si>
  <si>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</si>
  <si>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</si>
  <si>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</si>
  <si>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</si>
  <si>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</si>
  <si>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</si>
  <si>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</si>
  <si>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</si>
  <si>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</si>
  <si>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</si>
  <si>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</si>
  <si>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</si>
  <si>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</si>
  <si>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</si>
  <si>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</si>
  <si>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</si>
  <si>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</si>
  <si>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</si>
  <si>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</si>
  <si>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</si>
  <si>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</si>
  <si>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</si>
  <si>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</si>
  <si>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</si>
  <si>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</si>
  <si>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</si>
  <si>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</si>
  <si>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</si>
  <si>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</si>
  <si>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</si>
  <si>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</si>
  <si>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</si>
  <si>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</si>
  <si>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</si>
  <si>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</si>
  <si>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</si>
  <si>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</si>
  <si>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</si>
  <si>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</si>
  <si>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</si>
  <si>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</si>
  <si>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</si>
  <si>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</si>
  <si>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</si>
  <si>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</si>
  <si>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</si>
  <si>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</si>
  <si>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</si>
  <si>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</si>
  <si>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</si>
  <si>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</si>
  <si>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</si>
  <si>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</si>
  <si>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</si>
  <si>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</si>
  <si>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</si>
  <si>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</si>
  <si>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</si>
  <si>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</si>
  <si>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</si>
  <si>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</si>
  <si>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</si>
  <si>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</si>
  <si>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</si>
  <si>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</si>
  <si>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</si>
  <si>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</si>
  <si>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</si>
  <si>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</si>
  <si>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</si>
  <si>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</si>
  <si>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</si>
  <si>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</si>
  <si>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</si>
  <si>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</si>
  <si>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</si>
  <si>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</si>
  <si>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</si>
  <si>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</si>
  <si>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</si>
  <si>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</si>
  <si>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</si>
  <si>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</si>
  <si>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</si>
  <si>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</si>
  <si>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</si>
  <si>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</si>
  <si>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</si>
  <si>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</si>
  <si>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</si>
  <si>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</si>
  <si>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</si>
  <si>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</si>
  <si>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</si>
  <si>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</si>
  <si>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</si>
  <si>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</si>
  <si>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</si>
  <si>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</si>
  <si>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</si>
  <si>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</si>
  <si>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</si>
  <si>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</si>
  <si>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</si>
  <si>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</si>
  <si>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</si>
  <si>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</si>
  <si>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</si>
  <si>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</si>
  <si>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</si>
  <si>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</si>
  <si>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</si>
  <si>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</si>
  <si>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</si>
  <si>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</si>
  <si>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</si>
  <si>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</si>
  <si>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</si>
  <si>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</si>
  <si>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</si>
  <si>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</si>
  <si>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</si>
  <si>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</si>
  <si>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</si>
  <si>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</si>
  <si>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</si>
  <si>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</si>
  <si>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</si>
  <si>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</si>
  <si>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</si>
  <si>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</si>
  <si>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</si>
  <si>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</si>
  <si>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</si>
  <si>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</si>
  <si>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</si>
  <si>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</si>
  <si>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</si>
  <si>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</si>
  <si>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</si>
  <si>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</si>
  <si>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</si>
  <si>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</si>
  <si>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</si>
  <si>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</si>
  <si>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</si>
  <si>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</si>
  <si>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</si>
  <si>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</si>
  <si>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</si>
  <si>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</si>
  <si>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</si>
  <si>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</si>
  <si>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</si>
  <si>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</si>
  <si>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</si>
  <si>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</si>
  <si>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</si>
  <si>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</si>
  <si>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</si>
  <si>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</si>
  <si>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</si>
  <si>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</si>
  <si>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</si>
  <si>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</si>
  <si>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</si>
  <si>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</si>
  <si>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</si>
  <si>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</si>
  <si>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</si>
  <si>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</si>
  <si>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</si>
  <si>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</si>
  <si>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</si>
  <si>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</si>
  <si>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</si>
  <si>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</si>
  <si>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</si>
  <si>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</si>
  <si>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</si>
  <si>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</si>
  <si>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</si>
  <si>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</si>
  <si>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</si>
  <si>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</si>
  <si>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</si>
  <si>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</si>
  <si>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</si>
  <si>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</si>
  <si>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</si>
  <si>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</si>
  <si>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</si>
  <si>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</si>
  <si>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</si>
  <si>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</si>
  <si>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</si>
  <si>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</si>
  <si>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</si>
  <si>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</si>
  <si>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</si>
  <si>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</si>
  <si>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</si>
  <si>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</si>
  <si>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</si>
  <si>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</si>
  <si>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</si>
  <si>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</si>
  <si>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</si>
  <si>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</si>
  <si>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</si>
  <si>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</si>
  <si>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</si>
  <si>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</si>
  <si>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</si>
  <si>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</si>
  <si>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</si>
  <si>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</si>
  <si>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</si>
  <si>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</si>
  <si>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</si>
  <si>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</si>
  <si>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</si>
  <si>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</si>
  <si>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</si>
  <si>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</si>
  <si>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</si>
  <si>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</si>
  <si>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</si>
  <si>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</si>
  <si>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</si>
  <si>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</si>
  <si>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</si>
  <si>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</si>
  <si>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</si>
  <si>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</si>
  <si>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</si>
  <si>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</si>
  <si>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</si>
  <si>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</si>
  <si>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</si>
  <si>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</si>
  <si>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</si>
  <si>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</si>
  <si>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</si>
  <si>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</si>
  <si>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</si>
  <si>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</si>
  <si>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</si>
  <si>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</si>
  <si>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</si>
  <si>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</si>
  <si>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</si>
  <si>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</si>
  <si>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</si>
  <si>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</si>
  <si>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</si>
  <si>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</si>
  <si>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</si>
  <si>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</si>
  <si>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</si>
  <si>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</si>
  <si>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</si>
  <si>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</si>
  <si>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</si>
  <si>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</si>
  <si>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</si>
  <si>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</si>
  <si>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</si>
  <si>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</si>
  <si>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</si>
  <si>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</si>
  <si>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</si>
  <si>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</si>
  <si>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</si>
  <si>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</si>
  <si>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</si>
  <si>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</si>
  <si>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</si>
  <si>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</si>
  <si>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</si>
  <si>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</si>
  <si>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</si>
  <si>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</si>
  <si>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</si>
  <si>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</si>
  <si>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</si>
  <si>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</si>
  <si>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</si>
  <si>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</si>
  <si>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</si>
  <si>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</si>
  <si>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</si>
  <si>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</si>
  <si>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</si>
  <si>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</si>
  <si>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</si>
  <si>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</si>
  <si>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</si>
  <si>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</si>
  <si>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</si>
  <si>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</si>
  <si>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</si>
  <si>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</si>
  <si>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</si>
  <si>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</si>
  <si>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</si>
  <si>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</si>
  <si>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</si>
  <si>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</si>
  <si>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</si>
  <si>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</si>
  <si>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</si>
  <si>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</si>
  <si>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</si>
  <si>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</si>
  <si>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</si>
  <si>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</si>
  <si>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</si>
  <si>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</si>
  <si>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</si>
  <si>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</si>
  <si>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</si>
  <si>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</si>
  <si>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</si>
  <si>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</si>
  <si>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</si>
  <si>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</si>
  <si>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</si>
  <si>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</si>
  <si>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</si>
  <si>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</si>
  <si>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</si>
  <si>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</si>
  <si>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</si>
  <si>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</si>
  <si>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</si>
  <si>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</si>
  <si>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</si>
  <si>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</si>
  <si>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</si>
  <si>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</si>
  <si>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</si>
  <si>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</si>
  <si>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</si>
  <si>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</si>
  <si>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</si>
  <si>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</si>
  <si>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</si>
  <si>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</si>
  <si>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</si>
  <si>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</si>
  <si>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</si>
  <si>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</si>
  <si>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</si>
  <si>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</si>
  <si>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</si>
  <si>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</si>
  <si>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</si>
  <si>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</si>
  <si>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</si>
  <si>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</si>
  <si>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</si>
  <si>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</si>
  <si>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</si>
  <si>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</si>
  <si>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</si>
  <si>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</si>
  <si>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</si>
  <si>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</si>
  <si>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</si>
  <si>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</si>
  <si>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</si>
  <si>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</si>
  <si>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</si>
  <si>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</si>
  <si>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</si>
  <si>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</si>
  <si>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</si>
  <si>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</si>
  <si>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</si>
  <si>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</si>
  <si>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</si>
  <si>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</si>
  <si>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</si>
  <si>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</si>
  <si>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</si>
  <si>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</si>
  <si>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</si>
  <si>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</si>
  <si>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</si>
  <si>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</si>
  <si>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</si>
  <si>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</si>
  <si>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</si>
  <si>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</si>
  <si>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</si>
  <si>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</si>
  <si>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</si>
  <si>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</si>
  <si>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</si>
  <si>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</si>
  <si>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</si>
  <si>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</si>
  <si>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</si>
  <si>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</si>
  <si>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</si>
  <si>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</si>
  <si>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</si>
  <si>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</si>
  <si>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</si>
  <si>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</si>
  <si>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</si>
  <si>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</si>
  <si>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</si>
  <si>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</si>
  <si>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</si>
  <si>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</si>
  <si>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</si>
  <si>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</si>
  <si>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</si>
  <si>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</si>
  <si>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</si>
  <si>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</si>
  <si>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</si>
  <si>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</si>
  <si>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</si>
  <si>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</si>
  <si>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</si>
  <si>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</si>
  <si>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</si>
  <si>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</si>
  <si>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</si>
  <si>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</si>
  <si>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</si>
  <si>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</si>
  <si>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</si>
  <si>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</si>
  <si>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</si>
  <si>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</si>
  <si>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</si>
  <si>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</si>
  <si>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</si>
  <si>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</si>
  <si>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</si>
  <si>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</si>
  <si>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</si>
  <si>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</si>
  <si>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</si>
  <si>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</si>
  <si>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</si>
  <si>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</si>
  <si>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</si>
  <si>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</si>
  <si>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</si>
  <si>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</si>
  <si>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</si>
  <si>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</si>
  <si>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</si>
  <si>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</si>
  <si>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</si>
  <si>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</si>
  <si>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</si>
  <si>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</si>
  <si>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</si>
  <si>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</si>
  <si>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</si>
  <si>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</si>
  <si>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</si>
  <si>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</si>
  <si>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</si>
  <si>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</si>
  <si>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</si>
  <si>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</si>
  <si>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</si>
  <si>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</si>
  <si>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</si>
  <si>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</si>
  <si>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</si>
  <si>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</si>
  <si>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</si>
  <si>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</si>
  <si>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</si>
  <si>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</si>
  <si>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</si>
  <si>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</si>
  <si>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</si>
  <si>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</si>
  <si>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</si>
  <si>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</si>
  <si>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</si>
  <si>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</si>
  <si>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</si>
  <si>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</si>
  <si>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</si>
  <si>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</si>
  <si>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</si>
  <si>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</si>
  <si>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</si>
  <si>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</si>
  <si>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</si>
  <si>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</si>
  <si>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</si>
  <si>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</si>
  <si>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</si>
  <si>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</si>
  <si>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</si>
  <si>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</si>
  <si>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</si>
  <si>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</si>
  <si>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</si>
  <si>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</si>
  <si>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</si>
  <si>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</si>
  <si>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</si>
  <si>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</si>
  <si>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</si>
  <si>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</si>
  <si>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</si>
  <si>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</si>
  <si>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</si>
  <si>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</si>
  <si>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</si>
  <si>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</si>
  <si>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</si>
  <si>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</si>
  <si>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</si>
  <si>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</si>
  <si>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</si>
  <si>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</si>
  <si>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</si>
  <si>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</si>
  <si>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</si>
  <si>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</si>
  <si>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</si>
  <si>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</si>
  <si>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</si>
  <si>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</si>
  <si>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</si>
  <si>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</si>
  <si>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</si>
  <si>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</si>
  <si>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</si>
  <si>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</si>
  <si>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</si>
  <si>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</si>
  <si>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</si>
  <si>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</si>
  <si>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</si>
  <si>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</si>
  <si>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</si>
  <si>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</si>
  <si>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</si>
  <si>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</si>
  <si>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</si>
  <si>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</si>
  <si>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</si>
  <si>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</si>
  <si>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</si>
  <si>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</si>
  <si>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</si>
  <si>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</si>
  <si>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</si>
  <si>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</si>
  <si>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</si>
  <si>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</si>
  <si>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</si>
  <si>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</si>
  <si>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</si>
  <si>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</si>
  <si>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</si>
  <si>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</si>
  <si>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</si>
  <si>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</si>
  <si>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</si>
  <si>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</si>
  <si>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</si>
  <si>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</si>
  <si>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</si>
  <si>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</si>
  <si>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</si>
  <si>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</si>
  <si>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</si>
  <si>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</si>
  <si>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</si>
  <si>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</si>
  <si>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</si>
  <si>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</si>
  <si>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</si>
  <si>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</si>
  <si>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</si>
  <si>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</si>
  <si>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</si>
  <si>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</si>
  <si>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</si>
  <si>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</si>
  <si>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</si>
  <si>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</si>
  <si>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</si>
  <si>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</si>
  <si>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</si>
  <si>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</si>
  <si>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</si>
  <si>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</si>
  <si>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</si>
  <si>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</si>
  <si>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</si>
  <si>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</si>
  <si>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</si>
  <si>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</si>
  <si>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</si>
  <si>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</si>
  <si>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</si>
  <si>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</si>
  <si>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</si>
  <si>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</si>
  <si>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</si>
  <si>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</si>
  <si>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</si>
  <si>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</si>
  <si>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</si>
  <si>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</si>
  <si>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</si>
  <si>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</si>
  <si>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</si>
  <si>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</si>
  <si>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</si>
  <si>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</si>
  <si>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</si>
  <si>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</si>
  <si>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</si>
  <si>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</si>
  <si>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</si>
  <si>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</si>
  <si>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</si>
  <si>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</si>
  <si>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</si>
  <si>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</si>
  <si>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</si>
  <si>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</si>
  <si>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</si>
  <si>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</si>
  <si>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</si>
  <si>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</si>
  <si>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</si>
  <si>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</si>
  <si>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</si>
  <si>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</si>
  <si>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</si>
  <si>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</si>
  <si>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</si>
  <si>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</si>
  <si>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</si>
  <si>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</si>
  <si>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</si>
  <si>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</si>
  <si>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</si>
  <si>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</si>
  <si>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</si>
  <si>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</si>
  <si>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</si>
  <si>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</si>
  <si>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</si>
  <si>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</si>
  <si>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</si>
  <si>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</si>
  <si>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</si>
  <si>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</si>
  <si>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</si>
  <si>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</si>
  <si>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</si>
  <si>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</si>
  <si>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</si>
  <si>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</si>
  <si>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</si>
  <si>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</si>
  <si>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</si>
  <si>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</si>
  <si>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</si>
  <si>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</si>
  <si>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</si>
  <si>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</si>
  <si>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</si>
  <si>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</si>
  <si>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</si>
  <si>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</si>
  <si>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</si>
  <si>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</si>
  <si>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</si>
  <si>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</si>
  <si>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</si>
  <si>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</si>
  <si>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</si>
  <si>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</si>
  <si>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</si>
  <si>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</si>
  <si>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</si>
  <si>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</si>
  <si>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</si>
  <si>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</si>
  <si>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</si>
  <si>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</si>
  <si>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</si>
  <si>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</si>
  <si>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</si>
  <si>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</si>
  <si>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</si>
  <si>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</si>
  <si>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</si>
  <si>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</si>
  <si>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</si>
  <si>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</si>
  <si>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</si>
  <si>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</si>
  <si>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</si>
  <si>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</si>
  <si>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</si>
  <si>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</si>
  <si>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</si>
  <si>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</si>
  <si>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</si>
  <si>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</si>
  <si>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</si>
  <si>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</si>
  <si>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</si>
  <si>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</si>
  <si>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</si>
  <si>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</si>
  <si>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</si>
  <si>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</si>
  <si>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</si>
  <si>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</si>
  <si>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</si>
  <si>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</si>
  <si>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</si>
  <si>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</si>
  <si>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</si>
  <si>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</si>
  <si>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</si>
  <si>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</si>
  <si>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</si>
  <si>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</si>
  <si>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</si>
  <si>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</si>
  <si>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</si>
  <si>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</si>
  <si>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</si>
  <si>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</si>
  <si>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</si>
  <si>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</si>
  <si>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</si>
  <si>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</si>
  <si>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</si>
  <si>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</si>
  <si>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</si>
  <si>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</si>
  <si>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</si>
  <si>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</si>
  <si>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</si>
  <si>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</si>
  <si>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</si>
  <si>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</si>
  <si>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</si>
  <si>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</si>
  <si>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</si>
  <si>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</si>
  <si>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</si>
  <si>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</si>
  <si>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</si>
  <si>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</si>
  <si>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</si>
  <si>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</si>
  <si>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</si>
  <si>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</si>
  <si>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</si>
  <si>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</si>
  <si>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</si>
  <si>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</si>
  <si>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</si>
  <si>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</si>
  <si>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</si>
  <si>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</si>
  <si>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</si>
  <si>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</si>
  <si>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</si>
  <si>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</si>
  <si>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</si>
  <si>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</si>
  <si>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</si>
  <si>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</si>
  <si>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</si>
  <si>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</si>
  <si>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</si>
  <si>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</si>
  <si>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</si>
  <si>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</si>
  <si>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</si>
  <si>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</si>
  <si>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</si>
  <si>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</si>
  <si>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</si>
  <si>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</si>
  <si>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</si>
  <si>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</si>
  <si>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</si>
  <si>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</si>
  <si>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</si>
  <si>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</si>
  <si>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</si>
  <si>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</si>
  <si>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</si>
  <si>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</si>
  <si>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</si>
  <si>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</si>
  <si>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</si>
  <si>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</si>
  <si>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</si>
  <si>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</si>
  <si>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</si>
  <si>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</si>
  <si>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</si>
  <si>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</si>
  <si>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</si>
  <si>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</si>
  <si>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</si>
  <si>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</si>
  <si>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</si>
  <si>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</si>
  <si>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</si>
  <si>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</si>
  <si>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</si>
  <si>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</si>
  <si>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</si>
  <si>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</si>
  <si>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</si>
  <si>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</si>
  <si>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</si>
  <si>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</si>
  <si>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</si>
  <si>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</si>
  <si>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</si>
  <si>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</si>
  <si>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</si>
  <si>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</si>
  <si>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</si>
  <si>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</si>
  <si>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</si>
  <si>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</si>
  <si>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</si>
  <si>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</si>
  <si>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</si>
  <si>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</si>
  <si>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</si>
  <si>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</si>
  <si>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</si>
  <si>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</si>
  <si>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</si>
  <si>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</si>
  <si>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</si>
  <si>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</si>
  <si>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</si>
  <si>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</si>
  <si>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</si>
  <si>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</si>
  <si>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</si>
  <si>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</si>
  <si>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</si>
  <si>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</si>
  <si>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</si>
  <si>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</si>
  <si>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</si>
  <si>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</si>
  <si>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</si>
  <si>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</si>
  <si>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</si>
  <si>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</si>
  <si>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</si>
  <si>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</si>
  <si>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</si>
  <si>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</si>
  <si>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</si>
  <si>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</si>
  <si>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</si>
  <si>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</si>
  <si>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</si>
  <si>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</si>
  <si>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</si>
  <si>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</si>
  <si>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</si>
  <si>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</si>
  <si>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</si>
  <si>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</si>
  <si>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</si>
  <si>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</si>
  <si>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</si>
  <si>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</si>
  <si>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</si>
  <si>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</si>
  <si>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</si>
  <si>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</si>
  <si>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</si>
  <si>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</si>
  <si>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</si>
  <si>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</si>
  <si>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</si>
  <si>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</si>
  <si>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</si>
  <si>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</si>
  <si>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</si>
  <si>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</si>
  <si>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</si>
  <si>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</si>
  <si>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</si>
  <si>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</si>
  <si>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</si>
  <si>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</si>
  <si>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</si>
  <si>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</si>
  <si>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</si>
  <si>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</si>
  <si>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</si>
  <si>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</si>
  <si>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</si>
  <si>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</si>
  <si>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</si>
  <si>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</si>
  <si>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</si>
  <si>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</si>
  <si>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</si>
  <si>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</si>
  <si>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</si>
  <si>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</si>
  <si>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</si>
  <si>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</si>
  <si>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</si>
  <si>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</si>
  <si>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</si>
  <si>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</si>
  <si>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</si>
  <si>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</si>
  <si>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</si>
  <si>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</si>
  <si>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</si>
  <si>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</si>
  <si>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</si>
  <si>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</si>
  <si>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</si>
  <si>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</si>
  <si>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</si>
  <si>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</si>
  <si>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</si>
  <si>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</si>
  <si>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</si>
  <si>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</si>
  <si>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</si>
  <si>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</si>
  <si>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</si>
  <si>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</si>
  <si>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</si>
  <si>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</si>
  <si>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</si>
  <si>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</si>
  <si>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</si>
  <si>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</si>
  <si>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</si>
  <si>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</si>
  <si>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</si>
  <si>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</si>
  <si>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</si>
  <si>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</si>
  <si>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</si>
  <si>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</si>
  <si>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</si>
  <si>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</si>
  <si>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</si>
  <si>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</si>
  <si>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</si>
  <si>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</si>
  <si>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</si>
  <si>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</si>
  <si>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</si>
  <si>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</si>
  <si>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</si>
  <si>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</si>
  <si>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</si>
  <si>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</si>
  <si>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</si>
  <si>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</si>
  <si>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</si>
  <si>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</si>
  <si>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</si>
  <si>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</si>
  <si>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</si>
  <si>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</si>
  <si>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</si>
  <si>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</si>
  <si>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</si>
  <si>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</si>
  <si>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</si>
  <si>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</si>
  <si>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</si>
  <si>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</si>
  <si>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</si>
  <si>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</si>
  <si>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</si>
  <si>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</si>
  <si>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</si>
  <si>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</si>
  <si>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</si>
  <si>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</si>
  <si>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</si>
  <si>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</si>
  <si>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</si>
  <si>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</si>
  <si>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</si>
  <si>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</si>
  <si>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</si>
  <si>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</si>
  <si>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</si>
  <si>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</si>
  <si>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</si>
  <si>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</si>
  <si>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</si>
  <si>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</si>
  <si>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</si>
  <si>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</si>
  <si>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</si>
  <si>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</si>
  <si>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</si>
  <si>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</si>
  <si>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</si>
  <si>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</si>
  <si>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</si>
  <si>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</si>
  <si>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</si>
  <si>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</si>
  <si>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</si>
  <si>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</si>
  <si>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</si>
  <si>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</si>
  <si>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</si>
  <si>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</si>
  <si>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</si>
  <si>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</si>
  <si>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</si>
  <si>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</si>
  <si>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</si>
  <si>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</si>
  <si>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</si>
  <si>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</si>
  <si>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</si>
  <si>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</si>
  <si>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</si>
  <si>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</si>
  <si>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</si>
  <si>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</si>
  <si>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</si>
  <si>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</si>
  <si>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</si>
  <si>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</si>
  <si>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</si>
  <si>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</si>
  <si>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</si>
  <si>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</si>
  <si>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</si>
  <si>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</si>
  <si>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</si>
  <si>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</si>
  <si>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</si>
  <si>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</si>
  <si>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</si>
  <si>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</si>
  <si>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</si>
  <si>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</si>
  <si>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</si>
  <si>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</si>
  <si>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</si>
  <si>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</si>
  <si>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</si>
  <si>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</si>
  <si>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</si>
  <si>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</si>
  <si>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</si>
  <si>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</si>
  <si>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</si>
  <si>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</si>
  <si>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</si>
  <si>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</si>
  <si>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</si>
  <si>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</si>
  <si>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</si>
  <si>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</si>
  <si>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</si>
  <si>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</si>
  <si>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</si>
  <si>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</si>
  <si>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</si>
  <si>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</si>
  <si>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</si>
  <si>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</si>
  <si>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</si>
  <si>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</si>
  <si>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</si>
  <si>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</si>
  <si>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</si>
  <si>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</si>
  <si>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</si>
  <si>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</si>
  <si>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</si>
  <si>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</si>
  <si>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</si>
  <si>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</si>
  <si>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</si>
  <si>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</si>
  <si>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</si>
  <si>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</si>
  <si>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</si>
  <si>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</si>
  <si>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</si>
  <si>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</si>
  <si>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</si>
  <si>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</si>
  <si>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</si>
  <si>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</si>
  <si>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</si>
  <si>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</si>
  <si>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</si>
  <si>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</si>
  <si>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</si>
  <si>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</si>
  <si>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</si>
  <si>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</si>
  <si>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</si>
  <si>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</si>
  <si>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</si>
  <si>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</si>
  <si>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</si>
  <si>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</si>
  <si>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</si>
  <si>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</si>
  <si>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</si>
  <si>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</si>
  <si>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</si>
  <si>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</si>
  <si>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</si>
  <si>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</si>
  <si>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</si>
  <si>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</si>
  <si>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</si>
  <si>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</si>
  <si>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</si>
  <si>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</si>
  <si>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</si>
  <si>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</si>
  <si>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</si>
  <si>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</si>
  <si>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</si>
  <si>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</si>
  <si>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</si>
  <si>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</si>
  <si>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</si>
  <si>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</si>
  <si>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</si>
  <si>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</si>
  <si>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</si>
  <si>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</si>
  <si>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</si>
  <si>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</si>
  <si>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</si>
  <si>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</si>
  <si>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</si>
  <si>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</si>
  <si>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</si>
  <si>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</si>
  <si>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</si>
  <si>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</si>
  <si>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</si>
  <si>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</si>
  <si>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</si>
  <si>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</si>
  <si>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</si>
  <si>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</si>
  <si>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</si>
  <si>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</si>
  <si>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</si>
  <si>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</si>
  <si>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</si>
  <si>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</si>
  <si>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</si>
  <si>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</si>
  <si>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</si>
  <si>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</si>
  <si>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</si>
  <si>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</si>
  <si>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</si>
  <si>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</si>
  <si>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</si>
  <si>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</si>
  <si>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</si>
  <si>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</si>
  <si>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</si>
  <si>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</si>
  <si>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</si>
  <si>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</si>
  <si>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</si>
  <si>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</si>
  <si>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</si>
  <si>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</si>
  <si>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</si>
  <si>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</si>
  <si>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</si>
  <si>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</si>
  <si>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</si>
  <si>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</si>
  <si>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</si>
  <si>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</si>
  <si>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</si>
  <si>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</si>
  <si>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</si>
  <si>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</si>
  <si>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</si>
  <si>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</si>
  <si>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</si>
  <si>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</si>
  <si>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</si>
  <si>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</si>
  <si>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</si>
  <si>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</si>
  <si>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</si>
  <si>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</si>
  <si>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</si>
  <si>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</si>
  <si>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</si>
  <si>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</si>
  <si>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</si>
  <si>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</si>
  <si>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</si>
  <si>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</si>
  <si>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</si>
  <si>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</si>
  <si>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</si>
  <si>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</si>
  <si>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</si>
  <si>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</si>
  <si>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</si>
  <si>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</si>
  <si>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</si>
  <si>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</si>
  <si>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</si>
  <si>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</si>
  <si>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</si>
  <si>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</si>
  <si>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</si>
  <si>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</si>
  <si>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</si>
  <si>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</si>
  <si>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</si>
  <si>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</si>
  <si>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</si>
  <si>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</si>
  <si>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</si>
  <si>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</si>
  <si>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</si>
  <si>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</si>
  <si>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</si>
  <si>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</si>
  <si>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</si>
  <si>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</si>
  <si>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</si>
  <si>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</si>
  <si>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</si>
  <si>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</si>
  <si>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</si>
  <si>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</si>
  <si>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</si>
  <si>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</si>
  <si>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</si>
  <si>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</si>
  <si>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</si>
  <si>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</si>
  <si>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</si>
  <si>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</si>
  <si>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</si>
  <si>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</si>
  <si>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</si>
  <si>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</si>
  <si>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</si>
  <si>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</si>
  <si>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</si>
  <si>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</si>
  <si>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</si>
  <si>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</si>
  <si>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</si>
  <si>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</si>
  <si>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</si>
  <si>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</si>
  <si>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</si>
  <si>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</si>
  <si>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</si>
  <si>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</si>
  <si>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</si>
  <si>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</si>
  <si>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</si>
  <si>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</si>
  <si>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</si>
  <si>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</si>
  <si>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</si>
  <si>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</si>
  <si>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</si>
  <si>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</si>
  <si>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</si>
  <si>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</si>
  <si>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</si>
  <si>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</si>
  <si>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</si>
  <si>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</si>
  <si>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</si>
  <si>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</si>
  <si>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</si>
  <si>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</si>
  <si>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</si>
  <si>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</si>
  <si>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</si>
  <si>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</si>
  <si>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</si>
  <si>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</si>
  <si>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</si>
  <si>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</si>
  <si>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</si>
  <si>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</si>
  <si>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</si>
  <si>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</si>
  <si>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</si>
  <si>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</si>
  <si>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</si>
  <si>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</si>
  <si>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</si>
  <si>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</si>
  <si>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</si>
  <si>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</si>
  <si>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</si>
  <si>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</si>
  <si>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</si>
  <si>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</si>
  <si>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</si>
  <si>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</si>
  <si>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</si>
  <si>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</si>
  <si>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</si>
  <si>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</si>
  <si>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</si>
  <si>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</si>
  <si>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</si>
  <si>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</si>
  <si>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</si>
  <si>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</si>
  <si>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</si>
  <si>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</si>
  <si>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</si>
  <si>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</si>
  <si>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</si>
  <si>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</si>
  <si>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</si>
  <si>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</si>
  <si>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</si>
  <si>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</si>
  <si>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</si>
  <si>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</si>
  <si>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</si>
  <si>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</si>
  <si>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</si>
  <si>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</si>
  <si>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</si>
  <si>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</si>
  <si>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</si>
  <si>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</si>
  <si>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</si>
  <si>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</si>
  <si>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</si>
  <si>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</si>
  <si>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</si>
  <si>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</si>
  <si>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</si>
  <si>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</si>
  <si>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</si>
  <si>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</si>
  <si>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</si>
  <si>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</si>
  <si>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</si>
  <si>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</si>
  <si>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</si>
  <si>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</si>
  <si>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</si>
  <si>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</si>
  <si>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</si>
  <si>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</si>
  <si>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</si>
  <si>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</si>
  <si>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</si>
  <si>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</si>
  <si>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</si>
  <si>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</si>
  <si>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</si>
  <si>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</si>
  <si>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</si>
  <si>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</si>
  <si>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</si>
  <si>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</si>
  <si>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</si>
  <si>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</si>
  <si>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</si>
  <si>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</si>
  <si>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</si>
  <si>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</si>
  <si>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</si>
  <si>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</si>
  <si>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</si>
  <si>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</si>
  <si>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</si>
  <si>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</si>
  <si>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</si>
  <si>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</si>
  <si>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</si>
  <si>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</si>
  <si>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</si>
  <si>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</si>
  <si>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</si>
  <si>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</si>
  <si>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</si>
  <si>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</si>
  <si>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</si>
  <si>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</si>
  <si>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</si>
  <si>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</si>
  <si>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</si>
  <si>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</si>
  <si>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</si>
  <si>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</si>
  <si>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</si>
  <si>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</si>
  <si>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</si>
  <si>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</si>
  <si>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</si>
  <si>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</si>
  <si>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</si>
  <si>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</si>
  <si>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</si>
  <si>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</si>
  <si>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</si>
  <si>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</si>
  <si>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</si>
  <si>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</si>
  <si>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</si>
  <si>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</si>
  <si>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</si>
  <si>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</si>
  <si>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</si>
  <si>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</si>
  <si>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</si>
  <si>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</si>
  <si>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</si>
  <si>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</si>
  <si>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</si>
  <si>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</si>
  <si>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</si>
  <si>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</si>
  <si>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</si>
  <si>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</si>
  <si>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</si>
  <si>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</si>
  <si>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</si>
  <si>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</si>
  <si>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</si>
  <si>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</si>
  <si>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</si>
  <si>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</si>
  <si>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</si>
  <si>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</si>
  <si>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</si>
  <si>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</si>
  <si>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</si>
  <si>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</si>
  <si>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</si>
  <si>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</si>
  <si>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</si>
  <si>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</si>
  <si>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</si>
  <si>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</si>
  <si>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</si>
  <si>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</si>
  <si>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</si>
  <si>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</si>
  <si>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</si>
  <si>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</si>
  <si>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</si>
  <si>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</si>
  <si>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</si>
  <si>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</si>
  <si>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</si>
  <si>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</si>
  <si>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</si>
  <si>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</si>
  <si>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</si>
  <si>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</si>
  <si>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</si>
  <si>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</si>
  <si>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</si>
  <si>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</si>
  <si>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</si>
  <si>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</si>
  <si>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</si>
  <si>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</si>
  <si>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</si>
  <si>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</si>
  <si>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</si>
  <si>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</si>
  <si>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</si>
  <si>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</si>
  <si>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</si>
  <si>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</si>
  <si>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</si>
  <si>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</si>
  <si>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</si>
  <si>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</si>
  <si>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</si>
  <si>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</si>
  <si>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</si>
  <si>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</si>
  <si>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</si>
  <si>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</si>
  <si>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</si>
  <si>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</si>
  <si>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</si>
  <si>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</si>
  <si>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</si>
  <si>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</si>
  <si>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</si>
  <si>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</si>
  <si>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</si>
  <si>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</si>
  <si>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</si>
  <si>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</si>
  <si>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</si>
  <si>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</si>
  <si>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</si>
  <si>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</si>
  <si>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</si>
  <si>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</si>
  <si>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</si>
  <si>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</si>
  <si>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</si>
  <si>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</si>
  <si>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</si>
  <si>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</si>
  <si>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</si>
  <si>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</si>
  <si>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</si>
  <si>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</si>
  <si>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</si>
  <si>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</si>
  <si>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</si>
  <si>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</si>
  <si>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</si>
  <si>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</si>
  <si>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</si>
  <si>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</si>
  <si>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</si>
  <si>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</si>
  <si>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</si>
  <si>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</si>
  <si>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</si>
  <si>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</si>
  <si>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</si>
  <si>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</si>
  <si>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</si>
  <si>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</si>
  <si>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</si>
  <si>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</si>
  <si>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</si>
  <si>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</si>
  <si>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</si>
  <si>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</si>
  <si>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</si>
  <si>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</si>
  <si>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</si>
  <si>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</si>
  <si>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</si>
  <si>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</si>
  <si>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</si>
  <si>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</si>
  <si>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</si>
  <si>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</si>
  <si>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</si>
  <si>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</si>
  <si>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</si>
  <si>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</si>
  <si>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</si>
  <si>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</si>
  <si>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</si>
  <si>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</si>
  <si>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</si>
  <si>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</si>
  <si>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</si>
  <si>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</si>
  <si>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</si>
  <si>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</si>
  <si>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</si>
  <si>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</si>
  <si>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</si>
  <si>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</si>
  <si>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</si>
  <si>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</si>
  <si>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</si>
  <si>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</si>
  <si>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</si>
  <si>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</si>
  <si>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</si>
  <si>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</si>
  <si>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</si>
  <si>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</si>
  <si>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</si>
  <si>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</si>
  <si>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</si>
  <si>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</si>
  <si>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</si>
  <si>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</si>
  <si>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</si>
  <si>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</si>
  <si>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</si>
  <si>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</si>
  <si>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</si>
  <si>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</si>
  <si>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</si>
  <si>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</si>
  <si>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</si>
  <si>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</si>
  <si>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</si>
  <si>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</si>
  <si>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</si>
  <si>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</si>
  <si>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</si>
  <si>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</si>
  <si>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</si>
  <si>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</si>
  <si>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</si>
  <si>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</si>
  <si>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</si>
  <si>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</si>
  <si>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</si>
  <si>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</si>
  <si>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</si>
  <si>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</si>
  <si>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</si>
  <si>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</si>
  <si>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</si>
  <si>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</si>
  <si>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</si>
  <si>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</si>
  <si>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</si>
  <si>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</si>
  <si>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</si>
  <si>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</si>
  <si>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</si>
  <si>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</si>
  <si>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</si>
  <si>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</si>
  <si>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</si>
  <si>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</si>
  <si>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</si>
  <si>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</si>
  <si>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</si>
  <si>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</si>
  <si>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</si>
  <si>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</si>
  <si>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</si>
  <si>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</si>
  <si>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</si>
  <si>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</si>
  <si>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</si>
  <si>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</si>
  <si>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</si>
  <si>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</si>
  <si>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</si>
  <si>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</si>
  <si>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</si>
  <si>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</si>
  <si>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</si>
  <si>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</si>
  <si>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</si>
  <si>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</si>
  <si>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</si>
  <si>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</si>
  <si>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</si>
  <si>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</si>
  <si>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</si>
  <si>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</si>
  <si>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</si>
  <si>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</si>
  <si>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</si>
  <si>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</si>
  <si>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</si>
  <si>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</si>
  <si>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</si>
  <si>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</si>
  <si>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</si>
  <si>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</si>
  <si>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</si>
  <si>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</si>
  <si>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</si>
  <si>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</si>
  <si>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</si>
  <si>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</si>
  <si>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</si>
  <si>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</si>
  <si>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</si>
  <si>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</si>
  <si>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</si>
  <si>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</si>
  <si>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</si>
  <si>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</si>
  <si>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</si>
  <si>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</si>
  <si>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</si>
  <si>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</si>
  <si>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</si>
  <si>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</si>
  <si>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</si>
  <si>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</si>
  <si>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</si>
  <si>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</si>
  <si>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</si>
  <si>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</si>
  <si>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</si>
  <si>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</si>
  <si>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</si>
  <si>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</si>
  <si>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</si>
  <si>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</si>
  <si>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</si>
  <si>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</si>
  <si>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</si>
  <si>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</si>
  <si>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</si>
  <si>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</si>
  <si>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</si>
  <si>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</si>
  <si>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</si>
  <si>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</si>
  <si>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</si>
  <si>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</si>
  <si>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</si>
  <si>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</si>
  <si>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</si>
  <si>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</si>
  <si>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</si>
  <si>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</si>
  <si>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</si>
  <si>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</si>
  <si>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</si>
  <si>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</si>
  <si>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</si>
  <si>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</si>
  <si>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</si>
  <si>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</si>
  <si>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</si>
  <si>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</si>
  <si>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</si>
  <si>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</si>
  <si>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</si>
  <si>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</si>
  <si>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</si>
  <si>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</si>
  <si>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</si>
  <si>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</si>
  <si>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</si>
  <si>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</si>
  <si>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</si>
  <si>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</si>
  <si>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</si>
  <si>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</si>
  <si>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</si>
  <si>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</si>
  <si>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</si>
  <si>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</si>
  <si>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</si>
  <si>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</si>
  <si>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</si>
  <si>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</si>
  <si>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</si>
  <si>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</si>
  <si>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</si>
  <si>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</si>
  <si>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</si>
  <si>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</si>
  <si>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</si>
  <si>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</si>
  <si>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</si>
  <si>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</si>
  <si>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</si>
  <si>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</si>
  <si>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</si>
  <si>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</si>
  <si>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</si>
  <si>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</si>
  <si>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</si>
  <si>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</si>
  <si>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</si>
  <si>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</si>
  <si>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</si>
  <si>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</si>
  <si>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</si>
  <si>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</si>
  <si>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</si>
  <si>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</si>
  <si>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</si>
  <si>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</si>
  <si>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</si>
  <si>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</si>
  <si>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</si>
  <si>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</si>
  <si>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</si>
  <si>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</si>
  <si>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</si>
  <si>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</si>
  <si>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</si>
  <si>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</si>
  <si>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</si>
  <si>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</si>
  <si>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</si>
  <si>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</si>
  <si>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</si>
  <si>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</si>
  <si>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</si>
  <si>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</si>
  <si>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</si>
  <si>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</si>
  <si>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</si>
  <si>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</si>
  <si>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</si>
  <si>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</si>
  <si>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</si>
  <si>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</si>
  <si>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</si>
  <si>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</si>
  <si>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</si>
  <si>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</si>
  <si>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</si>
  <si>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</si>
  <si>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</si>
  <si>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</si>
  <si>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</si>
  <si>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</si>
  <si>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</si>
  <si>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</si>
  <si>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</si>
  <si>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</si>
  <si>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</si>
  <si>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</si>
  <si>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</si>
  <si>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</si>
  <si>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</si>
  <si>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</si>
  <si>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</si>
  <si>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</si>
  <si>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</si>
  <si>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</si>
  <si>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</si>
  <si>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</si>
  <si>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</si>
  <si>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</si>
  <si>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</si>
  <si>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</si>
  <si>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</si>
  <si>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</si>
  <si>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</si>
  <si>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</si>
  <si>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</si>
  <si>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</si>
  <si>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</si>
  <si>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</si>
  <si>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</si>
  <si>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</si>
  <si>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</si>
  <si>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</si>
  <si>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</si>
  <si>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</si>
  <si>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</si>
  <si>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</si>
  <si>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</si>
  <si>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</si>
  <si>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</si>
  <si>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</si>
  <si>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</si>
  <si>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</si>
  <si>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</si>
  <si>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</si>
  <si>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</si>
  <si>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</si>
  <si>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</si>
  <si>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</si>
  <si>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</si>
  <si>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</si>
  <si>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</si>
  <si>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</si>
  <si>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</si>
  <si>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</si>
  <si>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</si>
  <si>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</si>
  <si>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</si>
  <si>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</si>
  <si>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</si>
  <si>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</si>
  <si>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</si>
  <si>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</si>
  <si>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</si>
  <si>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</si>
  <si>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</si>
  <si>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</si>
  <si>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</si>
  <si>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</si>
  <si>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</si>
  <si>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</si>
  <si>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</si>
  <si>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</si>
  <si>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</si>
  <si>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</si>
  <si>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</si>
  <si>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</si>
  <si>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</si>
  <si>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</si>
  <si>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</si>
  <si>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</si>
  <si>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</si>
  <si>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</si>
  <si>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</si>
  <si>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</si>
  <si>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</si>
  <si>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</si>
  <si>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</si>
  <si>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</si>
  <si>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</si>
  <si>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</si>
  <si>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</si>
  <si>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</si>
  <si>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</si>
  <si>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</si>
  <si>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</si>
  <si>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</si>
  <si>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</si>
  <si>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</si>
  <si>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</si>
  <si>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</si>
  <si>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</si>
  <si>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</si>
  <si>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</si>
  <si>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</si>
  <si>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</si>
  <si>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</si>
  <si>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</si>
  <si>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</si>
  <si>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</si>
  <si>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</si>
  <si>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</si>
  <si>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</si>
  <si>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</si>
  <si>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</si>
  <si>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</si>
  <si>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</si>
  <si>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</si>
  <si>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</si>
  <si>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</si>
  <si>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</si>
  <si>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</si>
  <si>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</si>
  <si>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</si>
  <si>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</si>
  <si>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</si>
  <si>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</si>
  <si>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</si>
  <si>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</si>
  <si>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</si>
  <si>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</si>
  <si>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</si>
  <si>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</si>
  <si>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</si>
  <si>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</si>
  <si>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</si>
  <si>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</si>
  <si>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</si>
  <si>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</si>
  <si>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</si>
  <si>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</si>
  <si>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</si>
  <si>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</si>
  <si>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</si>
  <si>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</si>
  <si>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</si>
  <si>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</si>
  <si>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</si>
  <si>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</si>
  <si>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</si>
  <si>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</si>
  <si>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</si>
  <si>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</si>
  <si>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</si>
  <si>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</si>
  <si>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</si>
  <si>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</si>
  <si>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</si>
  <si>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</si>
  <si>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</si>
  <si>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</si>
  <si>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</si>
  <si>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</si>
  <si>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</si>
  <si>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</si>
  <si>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</si>
  <si>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</si>
  <si>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</si>
  <si>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</si>
  <si>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</si>
  <si>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</si>
  <si>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</si>
  <si>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</si>
  <si>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</si>
  <si>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</si>
  <si>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</si>
  <si>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</si>
  <si>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</si>
  <si>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</si>
  <si>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</si>
  <si>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</si>
  <si>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</si>
  <si>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</si>
  <si>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</si>
  <si>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</si>
  <si>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</si>
  <si>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</si>
  <si>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</si>
  <si>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</si>
  <si>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</si>
  <si>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</si>
  <si>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</si>
  <si>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</si>
  <si>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</si>
  <si>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</si>
  <si>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</si>
  <si>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</si>
  <si>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</si>
  <si>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</si>
  <si>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</si>
  <si>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</si>
  <si>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</si>
  <si>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</si>
  <si>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</si>
  <si>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</si>
  <si>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</si>
  <si>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</si>
  <si>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</si>
  <si>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</si>
  <si>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</si>
  <si>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</si>
  <si>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</si>
  <si>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</si>
  <si>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</si>
  <si>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</si>
  <si>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</si>
  <si>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</si>
  <si>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</si>
  <si>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</si>
  <si>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</si>
  <si>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</si>
  <si>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</si>
  <si>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</si>
  <si>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</si>
  <si>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</si>
  <si>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</si>
  <si>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</si>
  <si>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</si>
  <si>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</si>
  <si>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</si>
  <si>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</si>
  <si>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</si>
  <si>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</si>
  <si>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</si>
  <si>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</si>
  <si>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</si>
  <si>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</si>
  <si>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</si>
  <si>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</si>
  <si>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</si>
  <si>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</si>
  <si>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</si>
  <si>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</si>
  <si>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</si>
  <si>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</si>
  <si>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</si>
  <si>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</si>
  <si>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</si>
  <si>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</si>
  <si>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</si>
  <si>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</si>
  <si>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</si>
  <si>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</si>
  <si>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</si>
  <si>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</si>
  <si>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</si>
  <si>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</si>
  <si>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</si>
  <si>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</si>
  <si>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</si>
  <si>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</si>
  <si>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</si>
  <si>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</si>
  <si>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</si>
  <si>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</si>
  <si>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</si>
  <si>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</si>
  <si>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</si>
  <si>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</si>
  <si>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</si>
  <si>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</si>
  <si>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</si>
  <si>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</si>
  <si>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</si>
  <si>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</si>
  <si>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</si>
  <si>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</si>
  <si>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</si>
  <si>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</si>
  <si>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</si>
  <si>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</si>
  <si>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</si>
  <si>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</si>
  <si>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</si>
  <si>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</si>
  <si>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</si>
  <si>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</si>
  <si>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</si>
  <si>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</si>
  <si>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</si>
  <si>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</si>
  <si>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</si>
  <si>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</si>
  <si>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</si>
  <si>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</si>
  <si>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</si>
  <si>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</si>
  <si>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</si>
  <si>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</si>
  <si>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</si>
  <si>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</si>
  <si>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</si>
  <si>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</si>
  <si>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</si>
  <si>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</si>
  <si>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</si>
  <si>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</si>
  <si>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</si>
  <si>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</si>
  <si>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</si>
  <si>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</si>
  <si>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</si>
  <si>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</si>
  <si>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</si>
  <si>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</si>
  <si>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</si>
  <si>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</si>
  <si>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</si>
  <si>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</si>
  <si>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</si>
  <si>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</si>
  <si>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</si>
  <si>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</si>
  <si>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</si>
  <si>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</si>
  <si>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</si>
  <si>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</si>
  <si>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</si>
  <si>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</si>
  <si>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</si>
  <si>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</si>
  <si>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</si>
  <si>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</si>
  <si>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</si>
  <si>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</si>
  <si>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</si>
  <si>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</si>
  <si>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</si>
  <si>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</si>
  <si>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</si>
  <si>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</si>
  <si>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</si>
  <si>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</si>
  <si>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</si>
  <si>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</si>
  <si>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</si>
  <si>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</si>
  <si>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</si>
  <si>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</si>
  <si>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</si>
  <si>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</si>
  <si>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</si>
  <si>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</si>
  <si>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</si>
  <si>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</si>
  <si>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</si>
  <si>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</si>
  <si>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</si>
  <si>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</si>
  <si>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</si>
  <si>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</si>
  <si>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</si>
  <si>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</si>
  <si>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</si>
  <si>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</si>
  <si>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</si>
  <si>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</si>
  <si>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</si>
  <si>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</si>
  <si>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</si>
  <si>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</si>
  <si>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</si>
  <si>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</si>
  <si>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</si>
  <si>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</si>
  <si>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</si>
  <si>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</si>
  <si>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</si>
  <si>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</si>
  <si>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</si>
  <si>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</si>
  <si>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</si>
  <si>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</si>
  <si>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</si>
  <si>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</si>
  <si>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</si>
  <si>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</si>
  <si>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</si>
  <si>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</si>
  <si>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</si>
  <si>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</si>
  <si>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</si>
  <si>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</si>
  <si>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</si>
  <si>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</si>
  <si>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</si>
  <si>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</si>
  <si>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</si>
  <si>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</si>
  <si>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</si>
  <si>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</si>
  <si>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</si>
  <si>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</si>
  <si>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</si>
  <si>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</si>
  <si>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</si>
  <si>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</si>
  <si>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</si>
  <si>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</si>
  <si>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</si>
  <si>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</si>
  <si>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</si>
  <si>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</si>
  <si>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</si>
  <si>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</si>
  <si>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</si>
  <si>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</si>
  <si>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</si>
  <si>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</si>
  <si>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</si>
  <si>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</si>
  <si>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</si>
  <si>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</si>
  <si>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</si>
  <si>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</si>
  <si>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</si>
  <si>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</si>
  <si>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</si>
  <si>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</si>
  <si>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</si>
  <si>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</si>
  <si>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</si>
  <si>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</si>
  <si>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</si>
  <si>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</si>
  <si>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</si>
  <si>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</si>
  <si>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</si>
  <si>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</si>
  <si>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</si>
  <si>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</si>
  <si>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</si>
  <si>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</si>
  <si>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</si>
  <si>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</si>
  <si>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</si>
  <si>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</si>
  <si>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</si>
  <si>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</si>
  <si>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</si>
  <si>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</si>
  <si>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</si>
  <si>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</si>
  <si>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</si>
  <si>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</si>
  <si>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</si>
  <si>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</si>
  <si>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</si>
  <si>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</si>
  <si>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</si>
  <si>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</si>
  <si>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</si>
  <si>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</si>
  <si>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</si>
  <si>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</si>
  <si>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</si>
  <si>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</si>
  <si>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</si>
  <si>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</si>
  <si>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</si>
  <si>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</si>
  <si>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</si>
  <si>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</si>
  <si>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</si>
  <si>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</si>
  <si>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</si>
  <si>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</si>
  <si>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</si>
  <si>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</si>
  <si>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</si>
  <si>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</si>
  <si>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</si>
  <si>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</si>
  <si>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</si>
  <si>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</si>
  <si>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</si>
  <si>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</si>
  <si>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</si>
  <si>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</si>
  <si>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</si>
  <si>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</si>
  <si>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</si>
  <si>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</si>
  <si>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</si>
  <si>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</si>
  <si>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</si>
  <si>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</si>
  <si>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</si>
  <si>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</si>
  <si>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</si>
  <si>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</si>
  <si>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</si>
  <si>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</si>
  <si>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</si>
  <si>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</si>
  <si>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</si>
  <si>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</si>
  <si>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</si>
  <si>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</si>
  <si>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</si>
  <si>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</si>
  <si>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</si>
  <si>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</si>
  <si>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</si>
  <si>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</si>
  <si>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</si>
  <si>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</si>
  <si>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</si>
  <si>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</si>
  <si>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</si>
  <si>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</si>
  <si>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</si>
  <si>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</si>
  <si>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</si>
  <si>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</si>
  <si>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</si>
  <si>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</si>
  <si>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</si>
  <si>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</si>
  <si>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</si>
  <si>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</si>
  <si>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</si>
  <si>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</si>
  <si>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</si>
  <si>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</si>
  <si>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</si>
  <si>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</si>
  <si>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</si>
  <si>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</si>
  <si>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</si>
  <si>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</si>
  <si>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</si>
  <si>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</si>
  <si>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</si>
  <si>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</si>
  <si>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</si>
  <si>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</si>
  <si>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</si>
  <si>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</si>
  <si>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</si>
  <si>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</si>
  <si>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</si>
  <si>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</si>
  <si>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</si>
  <si>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</si>
  <si>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</si>
  <si>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</si>
  <si>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</si>
  <si>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</si>
  <si>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</si>
  <si>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</si>
  <si>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</si>
  <si>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</si>
  <si>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</si>
  <si>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</si>
  <si>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</si>
  <si>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</si>
  <si>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</si>
  <si>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</si>
  <si>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</si>
  <si>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</si>
  <si>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</si>
  <si>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</si>
  <si>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</si>
  <si>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</si>
  <si>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</si>
  <si>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</si>
  <si>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</si>
  <si>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</si>
  <si>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</si>
  <si>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</si>
  <si>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</si>
  <si>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</si>
  <si>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</si>
  <si>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</si>
  <si>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</si>
  <si>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</si>
  <si>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</si>
  <si>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</si>
  <si>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</si>
  <si>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</si>
  <si>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</si>
  <si>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</si>
  <si>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</si>
  <si>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</si>
  <si>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</si>
  <si>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</si>
  <si>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</si>
  <si>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</si>
  <si>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</si>
  <si>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</si>
  <si>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</si>
  <si>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</si>
  <si>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</si>
  <si>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</si>
  <si>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</si>
  <si>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</si>
  <si>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</si>
  <si>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</si>
  <si>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</si>
  <si>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</si>
  <si>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</si>
  <si>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</si>
  <si>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</si>
  <si>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</si>
  <si>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</si>
  <si>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</si>
  <si>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</si>
  <si>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</si>
  <si>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</si>
  <si>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</si>
  <si>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</si>
  <si>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</si>
  <si>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</si>
  <si>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</si>
  <si>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</si>
  <si>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</si>
  <si>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</si>
  <si>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</si>
  <si>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</si>
  <si>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</si>
  <si>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</si>
  <si>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</si>
  <si>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</si>
  <si>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</si>
  <si>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</si>
  <si>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</si>
  <si>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</si>
  <si>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</si>
  <si>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</si>
  <si>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</si>
  <si>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</si>
  <si>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</si>
  <si>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</si>
  <si>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</si>
  <si>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</si>
  <si>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</si>
  <si>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</si>
  <si>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</si>
  <si>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</si>
  <si>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</si>
  <si>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</si>
  <si>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</si>
  <si>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</si>
  <si>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</si>
  <si>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</si>
  <si>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</si>
  <si>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</si>
  <si>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</si>
  <si>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</si>
  <si>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</si>
  <si>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</si>
  <si>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</si>
  <si>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</si>
  <si>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</si>
  <si>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</si>
  <si>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</si>
  <si>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</si>
  <si>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</si>
  <si>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</si>
  <si>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</si>
  <si>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</si>
  <si>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</si>
  <si>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</si>
  <si>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</si>
  <si>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</si>
  <si>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</si>
  <si>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</si>
  <si>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</si>
  <si>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</si>
  <si>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</si>
  <si>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</si>
  <si>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</si>
  <si>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</si>
  <si>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</si>
  <si>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</si>
  <si>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</si>
  <si>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</si>
  <si>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</si>
  <si>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</si>
  <si>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</si>
  <si>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</si>
  <si>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</si>
  <si>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</si>
  <si>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</si>
  <si>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</si>
  <si>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</si>
  <si>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</si>
  <si>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</si>
  <si>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</si>
  <si>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</si>
  <si>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</si>
  <si>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</si>
  <si>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</si>
  <si>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</si>
  <si>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</si>
  <si>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</si>
  <si>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</si>
  <si>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</si>
  <si>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</si>
  <si>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</si>
  <si>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</si>
  <si>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</si>
  <si>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</si>
  <si>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</si>
  <si>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</si>
  <si>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</si>
  <si>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</si>
  <si>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</si>
  <si>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</si>
  <si>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</si>
  <si>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</si>
  <si>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</si>
  <si>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</si>
  <si>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</si>
  <si>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</si>
  <si>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</si>
  <si>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</si>
  <si>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</si>
  <si>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</si>
  <si>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</si>
  <si>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</si>
  <si>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</si>
  <si>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</si>
  <si>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</si>
  <si>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</si>
  <si>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</si>
  <si>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</si>
  <si>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</si>
  <si>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</si>
  <si>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</si>
  <si>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</si>
  <si>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</si>
  <si>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</si>
  <si>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</si>
  <si>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</si>
  <si>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</si>
  <si>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</si>
  <si>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</si>
  <si>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</si>
  <si>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</si>
  <si>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</si>
  <si>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</si>
  <si>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</si>
  <si>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</si>
  <si>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</si>
  <si>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</si>
  <si>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</si>
  <si>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</si>
  <si>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</si>
  <si>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</si>
  <si>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</si>
  <si>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</si>
  <si>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</si>
  <si>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</si>
  <si>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</si>
  <si>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</si>
  <si>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</si>
  <si>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</si>
  <si>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</si>
  <si>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</si>
  <si>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</si>
  <si>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</si>
  <si>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</si>
  <si>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</si>
  <si>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</si>
  <si>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</si>
  <si>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</si>
  <si>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</si>
  <si>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</si>
  <si>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</si>
  <si>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</si>
  <si>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</si>
  <si>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</si>
  <si>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</si>
  <si>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</si>
  <si>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</si>
  <si>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</si>
  <si>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</si>
  <si>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</si>
  <si>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</si>
  <si>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</si>
  <si>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</si>
  <si>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</si>
  <si>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</si>
  <si>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</si>
  <si>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</si>
  <si>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</si>
  <si>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</si>
  <si>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</si>
  <si>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</si>
  <si>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</si>
  <si>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</si>
  <si>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</si>
  <si>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</si>
  <si>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</si>
  <si>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</si>
  <si>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</si>
  <si>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</si>
  <si>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</si>
  <si>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</si>
  <si>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</si>
  <si>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</si>
  <si>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</si>
  <si>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</si>
  <si>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</si>
  <si>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</si>
  <si>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</si>
  <si>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</si>
  <si>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</si>
  <si>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</si>
  <si>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</si>
  <si>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</si>
  <si>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</si>
  <si>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</si>
  <si>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</si>
  <si>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</si>
  <si>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</si>
  <si>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</si>
  <si>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</si>
  <si>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</si>
  <si>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</si>
  <si>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</si>
  <si>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</si>
  <si>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</si>
  <si>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</si>
  <si>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</si>
  <si>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</si>
  <si>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</si>
  <si>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</si>
  <si>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</si>
  <si>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</si>
  <si>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</si>
  <si>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</si>
  <si>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</si>
  <si>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</si>
  <si>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</si>
  <si>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</si>
  <si>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</si>
  <si>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</si>
  <si>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</si>
  <si>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</si>
  <si>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</si>
  <si>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</si>
  <si>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</si>
  <si>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</si>
  <si>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</si>
  <si>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</si>
  <si>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</si>
  <si>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</si>
  <si>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</si>
  <si>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</si>
  <si>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</si>
  <si>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</si>
  <si>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</si>
  <si>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</si>
  <si>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</si>
  <si>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</si>
  <si>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</si>
  <si>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</si>
  <si>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</si>
  <si>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</si>
  <si>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</si>
  <si>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</si>
  <si>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</si>
  <si>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</si>
  <si>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</si>
  <si>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</si>
  <si>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</si>
  <si>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</si>
  <si>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</si>
  <si>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</si>
  <si>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</si>
  <si>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</si>
  <si>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</si>
  <si>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</si>
  <si>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</si>
  <si>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</si>
  <si>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</si>
  <si>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</si>
  <si>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</si>
  <si>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</si>
  <si>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</si>
  <si>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</si>
  <si>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</si>
  <si>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</si>
  <si>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</si>
  <si>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</si>
  <si>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</si>
  <si>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</si>
  <si>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</si>
  <si>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</si>
  <si>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</si>
  <si>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</si>
  <si>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</si>
  <si>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</si>
  <si>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</si>
  <si>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</si>
  <si>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</si>
  <si>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</si>
  <si>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</si>
  <si>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</si>
  <si>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</si>
  <si>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</si>
  <si>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</si>
  <si>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</si>
  <si>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</si>
  <si>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</si>
  <si>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</si>
  <si>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</si>
  <si>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</si>
  <si>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</si>
  <si>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</si>
  <si>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</si>
  <si>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</si>
  <si>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</si>
  <si>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</si>
  <si>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</si>
  <si>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</si>
  <si>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</si>
  <si>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</si>
  <si>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</si>
  <si>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</si>
  <si>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</si>
  <si>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</si>
  <si>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</si>
  <si>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</si>
  <si>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</si>
  <si>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</si>
  <si>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</si>
  <si>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</si>
  <si>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</si>
  <si>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</si>
  <si>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</si>
  <si>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</si>
  <si>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</si>
  <si>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</si>
  <si>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</si>
  <si>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</si>
  <si>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</si>
  <si>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</si>
  <si>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</si>
  <si>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</si>
  <si>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</si>
  <si>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</si>
  <si>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</si>
  <si>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</si>
  <si>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</si>
  <si>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</si>
  <si>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</si>
  <si>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</si>
  <si>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</si>
  <si>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</si>
  <si>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</si>
  <si>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</si>
  <si>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</si>
  <si>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</si>
  <si>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</si>
  <si>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</si>
  <si>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</si>
  <si>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</si>
  <si>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</si>
  <si>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</si>
  <si>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</si>
  <si>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</si>
  <si>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</si>
  <si>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</si>
  <si>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</si>
  <si>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</si>
  <si>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</si>
  <si>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</si>
  <si>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</si>
  <si>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</si>
  <si>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</si>
  <si>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</si>
  <si>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</si>
  <si>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</si>
  <si>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</si>
  <si>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</si>
  <si>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</si>
  <si>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</si>
  <si>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</si>
  <si>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</si>
  <si>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</si>
  <si>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</si>
  <si>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</si>
  <si>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</si>
  <si>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</si>
  <si>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</si>
  <si>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</si>
  <si>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</si>
  <si>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</si>
  <si>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</si>
  <si>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</si>
  <si>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</si>
  <si>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</si>
  <si>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</si>
  <si>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</si>
  <si>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</si>
  <si>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</si>
  <si>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</si>
  <si>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</si>
  <si>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</si>
  <si>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</si>
  <si>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</si>
  <si>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</si>
  <si>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</si>
  <si>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</si>
  <si>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</si>
  <si>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</si>
  <si>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</si>
  <si>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</si>
  <si>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</si>
  <si>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</si>
  <si>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</si>
  <si>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</si>
  <si>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</si>
  <si>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</si>
  <si>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</si>
  <si>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</si>
  <si>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</si>
  <si>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</si>
  <si>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</si>
  <si>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</si>
  <si>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</si>
  <si>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</si>
  <si>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</si>
  <si>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</si>
  <si>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</si>
  <si>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</si>
  <si>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</si>
  <si>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</si>
  <si>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</si>
  <si>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</si>
  <si>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</si>
  <si>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</si>
  <si>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</si>
  <si>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</si>
  <si>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</si>
  <si>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</si>
  <si>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</si>
  <si>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</si>
  <si>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</si>
  <si>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</si>
  <si>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</si>
  <si>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</si>
  <si>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</si>
  <si>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</si>
  <si>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</si>
  <si>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</si>
  <si>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</si>
  <si>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</si>
  <si>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</si>
  <si>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</si>
  <si>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</si>
  <si>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</si>
  <si>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</si>
  <si>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</si>
  <si>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</si>
  <si>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</si>
  <si>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</si>
  <si>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</si>
  <si>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</si>
  <si>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</si>
  <si>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</si>
  <si>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</si>
  <si>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</si>
  <si>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</si>
  <si>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</si>
  <si>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</si>
  <si>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</si>
  <si>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</si>
  <si>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</si>
  <si>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</si>
  <si>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</si>
  <si>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</si>
  <si>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</si>
  <si>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</si>
  <si>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</si>
  <si>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</si>
  <si>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</si>
  <si>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</si>
  <si>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</si>
  <si>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</si>
  <si>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</si>
  <si>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</si>
  <si>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</si>
  <si>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</si>
  <si>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</si>
  <si>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</si>
  <si>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</si>
  <si>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</si>
  <si>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</si>
  <si>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</si>
  <si>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</si>
  <si>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</si>
  <si>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</si>
  <si>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</si>
  <si>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</si>
  <si>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</si>
  <si>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</si>
  <si>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</si>
  <si>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</si>
  <si>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</si>
  <si>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</si>
  <si>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</si>
  <si>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</si>
  <si>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</si>
  <si>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</si>
  <si>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</si>
  <si>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</si>
  <si>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</si>
  <si>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</si>
  <si>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</si>
  <si>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</si>
  <si>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</si>
  <si>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</si>
  <si>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</si>
  <si>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</si>
  <si>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</si>
  <si>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</si>
  <si>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</si>
  <si>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</si>
  <si>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</si>
  <si>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</si>
  <si>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</si>
  <si>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</si>
  <si>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</si>
  <si>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</si>
  <si>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</si>
  <si>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</si>
  <si>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</si>
  <si>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</si>
  <si>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</si>
  <si>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</si>
  <si>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</si>
  <si>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</si>
  <si>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</si>
  <si>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</si>
  <si>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</si>
  <si>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</si>
  <si>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</si>
  <si>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</si>
  <si>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</si>
  <si>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</si>
  <si>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</si>
  <si>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</si>
  <si>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</si>
  <si>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</si>
  <si>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</si>
  <si>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</si>
  <si>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</si>
  <si>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</si>
  <si>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</si>
  <si>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</si>
  <si>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</si>
  <si>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</si>
  <si>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</si>
  <si>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</si>
  <si>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</si>
  <si>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</si>
  <si>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</si>
  <si>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</si>
  <si>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</si>
  <si>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</si>
  <si>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</si>
  <si>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</si>
  <si>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</si>
  <si>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</si>
  <si>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</si>
  <si>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</si>
  <si>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</si>
  <si>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</si>
  <si>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</si>
  <si>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</si>
  <si>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</si>
  <si>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</si>
  <si>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</si>
  <si>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</si>
  <si>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</si>
  <si>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</si>
  <si>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</si>
  <si>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</si>
  <si>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</si>
  <si>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</si>
  <si>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</si>
  <si>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</si>
  <si>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</si>
  <si>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</si>
  <si>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</si>
  <si>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</si>
  <si>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</si>
  <si>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</si>
  <si>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</si>
  <si>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</si>
  <si>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</si>
  <si>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</si>
  <si>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</si>
  <si>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</si>
  <si>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</si>
  <si>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</si>
  <si>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</si>
  <si>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</si>
  <si>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</si>
  <si>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</si>
  <si>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</si>
  <si>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</si>
  <si>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</si>
  <si>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</si>
  <si>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</si>
  <si>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</si>
  <si>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</si>
  <si>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</si>
  <si>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</si>
  <si>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</si>
  <si>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</si>
  <si>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</si>
  <si>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</si>
  <si>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</si>
  <si>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</si>
  <si>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</si>
  <si>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</si>
  <si>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</si>
  <si>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</si>
  <si>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</si>
  <si>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</si>
  <si>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</si>
  <si>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</si>
  <si>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</si>
  <si>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</si>
  <si>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</si>
  <si>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</si>
  <si>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</si>
  <si>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</si>
  <si>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</si>
  <si>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</si>
  <si>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</si>
  <si>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</si>
  <si>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</si>
  <si>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</si>
  <si>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</si>
  <si>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</si>
  <si>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</si>
  <si>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</si>
  <si>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</si>
  <si>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</si>
  <si>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</si>
  <si>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</si>
  <si>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</si>
  <si>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</si>
  <si>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</si>
  <si>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</si>
  <si>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</si>
  <si>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</si>
  <si>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</si>
  <si>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</si>
  <si>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</si>
  <si>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</si>
  <si>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</si>
  <si>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</si>
  <si>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</si>
  <si>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</si>
  <si>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</si>
  <si>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</si>
  <si>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</si>
  <si>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</si>
  <si>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</si>
  <si>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</si>
  <si>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</si>
  <si>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</si>
  <si>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</si>
  <si>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</si>
  <si>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</si>
  <si>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</si>
  <si>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</si>
  <si>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</si>
  <si>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</si>
  <si>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</si>
  <si>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</si>
  <si>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</si>
  <si>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</si>
  <si>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</si>
  <si>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</si>
  <si>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</si>
  <si>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</si>
  <si>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</si>
  <si>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</si>
  <si>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</si>
  <si>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</si>
  <si>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</si>
  <si>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</si>
  <si>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</si>
  <si>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</si>
  <si>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</si>
  <si>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</si>
  <si>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</si>
  <si>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</si>
  <si>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</si>
  <si>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</si>
  <si>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</si>
  <si>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</si>
  <si>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</si>
  <si>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</si>
  <si>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</si>
  <si>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</si>
  <si>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</si>
  <si>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</si>
  <si>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</si>
  <si>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</si>
  <si>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</si>
  <si>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</si>
  <si>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</si>
  <si>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</si>
  <si>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</si>
  <si>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</si>
  <si>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</si>
  <si>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</si>
  <si>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</si>
  <si>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</si>
  <si>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</si>
  <si>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</si>
  <si>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</si>
  <si>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</si>
  <si>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</si>
  <si>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</si>
  <si>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</si>
  <si>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</si>
  <si>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</si>
  <si>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</si>
  <si>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</si>
  <si>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</si>
  <si>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</si>
  <si>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</si>
  <si>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</si>
  <si>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</si>
  <si>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</si>
  <si>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</si>
  <si>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</si>
  <si>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</si>
  <si>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</si>
  <si>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</si>
  <si>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</si>
  <si>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</si>
  <si>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</si>
  <si>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</si>
  <si>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</si>
  <si>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</si>
  <si>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</si>
  <si>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</si>
  <si>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</si>
  <si>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</si>
  <si>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</si>
  <si>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</si>
  <si>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</si>
  <si>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</si>
  <si>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</si>
  <si>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</si>
  <si>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</si>
  <si>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</si>
  <si>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</si>
  <si>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</si>
  <si>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</si>
  <si>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</si>
  <si>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</si>
  <si>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</si>
  <si>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</si>
  <si>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</si>
  <si>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</si>
  <si>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</si>
  <si>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</si>
  <si>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</si>
  <si>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</si>
  <si>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</si>
  <si>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</si>
  <si>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</si>
  <si>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</si>
  <si>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</si>
  <si>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</si>
  <si>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</si>
  <si>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</si>
  <si>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</si>
  <si>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</si>
  <si>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</si>
  <si>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</si>
  <si>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</si>
  <si>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</si>
  <si>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</si>
  <si>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</si>
  <si>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</si>
  <si>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</si>
  <si>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</si>
  <si>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</si>
  <si>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</si>
  <si>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</si>
  <si>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</si>
  <si>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</si>
  <si>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</si>
  <si>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</si>
  <si>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</si>
  <si>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</si>
  <si>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</si>
  <si>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</si>
  <si>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</si>
  <si>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</si>
  <si>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</si>
  <si>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</si>
  <si>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</si>
  <si>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</si>
  <si>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</si>
  <si>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</si>
  <si>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</si>
  <si>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</si>
  <si>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</si>
  <si>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</si>
  <si>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</si>
  <si>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</si>
  <si>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</si>
  <si>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</si>
  <si>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</si>
  <si>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</si>
  <si>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</si>
  <si>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</si>
  <si>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</si>
  <si>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</si>
  <si>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</si>
  <si>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</si>
  <si>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</si>
  <si>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</si>
  <si>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</si>
  <si>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</si>
  <si>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</si>
  <si>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</si>
  <si>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</si>
  <si>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</si>
  <si>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</si>
  <si>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</si>
  <si>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</si>
  <si>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</si>
  <si>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</si>
  <si>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</si>
  <si>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</si>
  <si>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</si>
  <si>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</si>
  <si>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</si>
  <si>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</si>
  <si>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</si>
  <si>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</si>
  <si>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</si>
  <si>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</si>
  <si>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</si>
  <si>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</si>
  <si>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</si>
  <si>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</si>
  <si>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</si>
  <si>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</si>
  <si>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</si>
  <si>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</si>
  <si>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</si>
  <si>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</si>
  <si>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</si>
  <si>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</si>
  <si>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</si>
  <si>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</si>
  <si>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</si>
  <si>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</si>
  <si>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</si>
  <si>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</si>
  <si>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</si>
  <si>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</si>
  <si>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</si>
  <si>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</si>
  <si>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</si>
  <si>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</si>
  <si>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</si>
  <si>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</si>
  <si>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</si>
  <si>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</si>
  <si>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</si>
  <si>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</si>
  <si>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</si>
  <si>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</si>
  <si>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</si>
  <si>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</si>
  <si>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</si>
  <si>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</si>
  <si>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</si>
  <si>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</si>
  <si>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</si>
  <si>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</si>
  <si>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</si>
  <si>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</si>
  <si>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</si>
  <si>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</si>
  <si>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</si>
  <si>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</si>
  <si>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</si>
  <si>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</si>
  <si>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</si>
  <si>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</si>
  <si>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</si>
  <si>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</si>
  <si>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</si>
  <si>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</si>
  <si>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</si>
  <si>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</si>
  <si>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</si>
  <si>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</si>
  <si>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</si>
  <si>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</si>
  <si>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</si>
  <si>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</si>
  <si>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</si>
  <si>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</si>
  <si>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</si>
  <si>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</si>
  <si>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</si>
  <si>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</si>
  <si>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</si>
  <si>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</si>
  <si>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</si>
  <si>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</si>
  <si>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</si>
  <si>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</si>
  <si>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</si>
  <si>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</si>
  <si>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</si>
  <si>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</si>
  <si>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</si>
  <si>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</si>
  <si>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</si>
  <si>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</si>
  <si>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</si>
  <si>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</si>
  <si>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</si>
  <si>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</si>
  <si>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</si>
  <si>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</si>
  <si>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</si>
  <si>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</si>
  <si>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</si>
  <si>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</si>
  <si>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</si>
  <si>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</si>
  <si>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</si>
  <si>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</si>
  <si>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</si>
  <si>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</si>
  <si>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</si>
  <si>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</si>
  <si>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</si>
  <si>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</si>
  <si>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</si>
  <si>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</si>
  <si>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</si>
  <si>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</si>
  <si>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</si>
  <si>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</si>
  <si>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</si>
  <si>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</si>
  <si>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</si>
  <si>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</si>
  <si>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</si>
  <si>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</si>
  <si>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</si>
  <si>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</si>
  <si>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</si>
  <si>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</si>
  <si>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</si>
  <si>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</si>
  <si>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</si>
  <si>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</si>
  <si>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</si>
  <si>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</si>
  <si>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</si>
  <si>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</si>
  <si>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</si>
  <si>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</si>
  <si>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</si>
  <si>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</si>
  <si>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</si>
  <si>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</si>
  <si>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</si>
  <si>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</si>
  <si>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</si>
  <si>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</si>
  <si>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</si>
  <si>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</si>
  <si>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</si>
  <si>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</si>
  <si>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</si>
  <si>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</si>
  <si>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</si>
  <si>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</si>
  <si>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</si>
  <si>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</si>
  <si>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</si>
  <si>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</si>
  <si>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</si>
  <si>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</si>
  <si>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</si>
  <si>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</si>
  <si>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</si>
  <si>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</si>
  <si>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</si>
  <si>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</si>
  <si>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</si>
  <si>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</si>
  <si>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</si>
  <si>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</si>
  <si>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</si>
  <si>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</si>
  <si>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</si>
  <si>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</si>
  <si>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</si>
  <si>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</si>
  <si>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</si>
  <si>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</si>
  <si>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</si>
  <si>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</si>
  <si>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</si>
  <si>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</si>
  <si>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</si>
  <si>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</si>
  <si>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</si>
  <si>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</si>
  <si>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</si>
  <si>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</si>
  <si>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</si>
  <si>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</si>
  <si>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</si>
  <si>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</si>
  <si>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</si>
  <si>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</si>
  <si>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</si>
  <si>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</si>
  <si>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</si>
  <si>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</si>
  <si>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</si>
  <si>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</si>
  <si>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</si>
  <si>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</si>
  <si>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</si>
  <si>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</si>
  <si>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</si>
  <si>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</si>
  <si>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</si>
  <si>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</si>
  <si>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</si>
  <si>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</si>
  <si>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</si>
  <si>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</si>
  <si>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</si>
  <si>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</si>
  <si>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</si>
  <si>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</si>
  <si>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</si>
  <si>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</si>
  <si>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</si>
  <si>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</si>
  <si>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</si>
  <si>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</si>
  <si>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</si>
  <si>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</si>
  <si>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</si>
  <si>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</si>
  <si>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</si>
  <si>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</si>
  <si>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</si>
  <si>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</si>
  <si>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</si>
  <si>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</si>
  <si>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</si>
  <si>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</si>
  <si>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</si>
  <si>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</si>
  <si>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</si>
  <si>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</si>
  <si>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</si>
  <si>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</si>
  <si>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</si>
  <si>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</si>
  <si>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</si>
  <si>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</si>
  <si>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</si>
  <si>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</si>
  <si>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</si>
  <si>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</si>
  <si>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</si>
  <si>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</si>
  <si>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</si>
  <si>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</si>
  <si>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</si>
  <si>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</si>
  <si>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</si>
  <si>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</si>
  <si>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</si>
  <si>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</si>
  <si>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</si>
  <si>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</si>
  <si>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</si>
  <si>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</si>
  <si>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</si>
  <si>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</si>
  <si>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</si>
  <si>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</si>
  <si>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</si>
  <si>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</si>
  <si>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</si>
  <si>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</si>
  <si>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</si>
  <si>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</si>
  <si>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</si>
  <si>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</si>
  <si>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</si>
  <si>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</si>
  <si>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</si>
  <si>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</si>
  <si>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</si>
  <si>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</si>
  <si>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</si>
  <si>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</si>
  <si>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</si>
  <si>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</si>
  <si>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</si>
  <si>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</si>
  <si>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</si>
  <si>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</si>
  <si>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</si>
  <si>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</si>
  <si>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</si>
  <si>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</si>
  <si>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</si>
  <si>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</si>
  <si>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</si>
  <si>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</si>
  <si>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</si>
  <si>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</si>
  <si>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</si>
  <si>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</si>
  <si>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</si>
  <si>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</si>
  <si>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</si>
  <si>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</si>
  <si>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</si>
  <si>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</si>
  <si>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</si>
  <si>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</si>
  <si>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</si>
  <si>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</si>
  <si>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</si>
  <si>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</si>
  <si>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</si>
  <si>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</si>
  <si>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</si>
  <si>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</si>
  <si>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</si>
  <si>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</si>
  <si>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</si>
  <si>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</si>
  <si>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</si>
  <si>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</si>
  <si>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</si>
  <si>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</si>
  <si>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</si>
  <si>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</si>
  <si>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</si>
  <si>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</si>
  <si>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</si>
  <si>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</si>
  <si>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</si>
  <si>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</si>
  <si>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</si>
  <si>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</si>
  <si>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</si>
  <si>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</si>
  <si>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</si>
  <si>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</si>
  <si>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</si>
  <si>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</si>
  <si>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</si>
  <si>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</si>
  <si>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</si>
  <si>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</si>
  <si>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</si>
  <si>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</si>
  <si>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</si>
  <si>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</si>
  <si>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</si>
  <si>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</si>
  <si>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</si>
  <si>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</si>
  <si>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</si>
  <si>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</si>
  <si>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</si>
  <si>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</si>
  <si>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</si>
  <si>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</si>
  <si>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</si>
  <si>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</si>
  <si>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</si>
  <si>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</si>
  <si>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</si>
  <si>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</si>
  <si>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</si>
  <si>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</si>
  <si>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</si>
  <si>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</si>
  <si>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</si>
  <si>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</si>
  <si>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</si>
  <si>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</si>
  <si>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</si>
  <si>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</si>
  <si>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</si>
  <si>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</si>
  <si>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</si>
  <si>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</si>
  <si>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</si>
  <si>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</si>
  <si>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</si>
  <si>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</si>
  <si>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</si>
  <si>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</si>
  <si>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</si>
  <si>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</si>
  <si>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</si>
  <si>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</si>
  <si>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</si>
  <si>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</si>
  <si>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</si>
  <si>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</si>
  <si>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</si>
  <si>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</si>
  <si>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</si>
  <si>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</si>
  <si>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</si>
  <si>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</si>
  <si>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</si>
  <si>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</si>
  <si>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</si>
  <si>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</si>
  <si>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</si>
  <si>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</si>
  <si>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</si>
  <si>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</si>
  <si>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</si>
  <si>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</si>
  <si>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</si>
  <si>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</si>
  <si>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</si>
  <si>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</si>
  <si>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</si>
  <si>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</si>
  <si>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</si>
  <si>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</si>
  <si>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</si>
  <si>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</si>
  <si>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</si>
  <si>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</si>
  <si>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</si>
  <si>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</si>
  <si>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</si>
  <si>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</si>
  <si>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</si>
  <si>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</si>
  <si>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</si>
  <si>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</si>
  <si>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</si>
  <si>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</si>
  <si>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</si>
  <si>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</si>
  <si>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</si>
  <si>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</si>
  <si>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</si>
  <si>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</si>
  <si>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</si>
  <si>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</si>
  <si>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</si>
  <si>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</si>
  <si>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</si>
  <si>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</si>
  <si>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</si>
  <si>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</si>
  <si>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</si>
  <si>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</si>
  <si>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</si>
  <si>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</si>
  <si>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</si>
  <si>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</si>
  <si>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</si>
  <si>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</si>
  <si>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</si>
  <si>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</si>
  <si>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</si>
  <si>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</si>
  <si>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</si>
  <si>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</si>
  <si>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</si>
  <si>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</si>
  <si>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</si>
  <si>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</si>
  <si>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</si>
  <si>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</si>
  <si>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</si>
  <si>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</si>
  <si>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</si>
  <si>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</si>
  <si>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</si>
  <si>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</si>
  <si>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</si>
  <si>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</si>
  <si>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</si>
  <si>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</si>
  <si>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</si>
  <si>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</si>
  <si>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</si>
  <si>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</si>
  <si>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</si>
  <si>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</si>
  <si>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</si>
  <si>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</si>
  <si>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</si>
  <si>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</si>
  <si>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</si>
  <si>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</si>
  <si>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</si>
  <si>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</si>
  <si>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</si>
  <si>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</si>
  <si>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</si>
  <si>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</si>
  <si>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</si>
  <si>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</si>
  <si>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</si>
  <si>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</si>
  <si>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</si>
  <si>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</si>
  <si>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</si>
  <si>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</si>
  <si>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</si>
  <si>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</si>
  <si>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</si>
  <si>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</si>
  <si>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</si>
  <si>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</si>
  <si>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</si>
  <si>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</si>
  <si>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</si>
  <si>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</si>
  <si>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</si>
  <si>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</si>
  <si>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</si>
  <si>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</si>
  <si>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</si>
  <si>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</si>
  <si>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</si>
  <si>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</si>
  <si>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</si>
  <si>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</si>
  <si>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</si>
  <si>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</si>
  <si>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</si>
  <si>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</si>
  <si>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</si>
  <si>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</si>
  <si>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</si>
  <si>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</si>
  <si>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</si>
  <si>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</si>
  <si>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</si>
  <si>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</si>
  <si>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</si>
  <si>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</si>
  <si>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</si>
  <si>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</si>
  <si>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</si>
  <si>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</si>
  <si>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</si>
  <si>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</si>
  <si>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</si>
  <si>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</si>
  <si>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</si>
  <si>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</si>
  <si>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</si>
  <si>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</si>
  <si>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</si>
  <si>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</si>
  <si>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</si>
  <si>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</si>
  <si>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</si>
  <si>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</si>
  <si>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</si>
  <si>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</si>
  <si>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</si>
  <si>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</si>
  <si>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</si>
  <si>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</si>
  <si>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</si>
  <si>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</si>
  <si>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</si>
  <si>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</si>
  <si>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</si>
  <si>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</si>
  <si>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</si>
  <si>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</si>
  <si>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</si>
  <si>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</si>
  <si>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</si>
  <si>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</si>
  <si>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</si>
  <si>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</si>
  <si>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</si>
  <si>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</si>
  <si>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</si>
  <si>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</si>
  <si>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</si>
  <si>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</si>
  <si>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</si>
  <si>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</si>
  <si>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</si>
  <si>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</si>
  <si>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</si>
  <si>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</si>
  <si>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</si>
  <si>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</si>
  <si>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</si>
  <si>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</si>
  <si>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</si>
  <si>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</si>
  <si>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</si>
  <si>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</si>
  <si>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</si>
  <si>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</si>
  <si>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</si>
  <si>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</si>
  <si>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</si>
  <si>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</si>
  <si>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</si>
  <si>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</si>
  <si>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</si>
  <si>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</si>
  <si>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</si>
  <si>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</si>
  <si>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</si>
  <si>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</si>
  <si>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</si>
  <si>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</si>
  <si>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</si>
  <si>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</si>
  <si>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</si>
  <si>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</si>
  <si>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</si>
  <si>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</si>
  <si>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</si>
  <si>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</si>
  <si>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</si>
  <si>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</si>
  <si>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</si>
  <si>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</si>
  <si>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</si>
  <si>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</si>
  <si>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</si>
  <si>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</si>
  <si>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</si>
  <si>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</si>
  <si>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</si>
  <si>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</si>
  <si>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</si>
  <si>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</si>
  <si>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</si>
  <si>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</si>
  <si>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</si>
  <si>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</si>
  <si>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</si>
  <si>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</si>
  <si>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</si>
  <si>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</si>
  <si>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</si>
  <si>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</si>
  <si>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</si>
  <si>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</si>
  <si>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</si>
  <si>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</si>
  <si>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</si>
  <si>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</si>
  <si>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</si>
  <si>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</si>
  <si>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</si>
  <si>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</si>
  <si>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</si>
  <si>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</si>
  <si>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</si>
  <si>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</si>
  <si>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</si>
  <si>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</si>
  <si>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</si>
  <si>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</si>
  <si>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</si>
  <si>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</si>
  <si>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</si>
  <si>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</si>
  <si>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</si>
  <si>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</si>
  <si>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</si>
  <si>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</si>
  <si>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</si>
  <si>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</si>
  <si>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</si>
  <si>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</si>
  <si>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</si>
  <si>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</si>
  <si>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</si>
  <si>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</si>
  <si>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</si>
  <si>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</si>
  <si>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</si>
  <si>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</si>
  <si>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</si>
  <si>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</si>
  <si>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</si>
  <si>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</si>
  <si>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</si>
  <si>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</si>
  <si>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</si>
  <si>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</si>
  <si>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</si>
  <si>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</si>
  <si>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</si>
  <si>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</si>
  <si>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</si>
  <si>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</si>
  <si>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</si>
  <si>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</si>
  <si>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</si>
  <si>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</si>
  <si>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</si>
  <si>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</si>
  <si>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</si>
  <si>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</si>
  <si>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</si>
  <si>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</si>
  <si>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</si>
  <si>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</si>
  <si>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</si>
  <si>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</si>
  <si>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</si>
  <si>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</si>
  <si>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</si>
  <si>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</si>
  <si>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</si>
  <si>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</si>
  <si>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</si>
  <si>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</si>
  <si>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</si>
  <si>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</si>
  <si>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</si>
  <si>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</si>
  <si>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</si>
  <si>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</si>
  <si>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</si>
  <si>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</si>
  <si>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</si>
  <si>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</si>
  <si>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</si>
  <si>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</si>
  <si>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</si>
  <si>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</si>
  <si>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</si>
  <si>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</si>
  <si>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</si>
  <si>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</si>
  <si>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</si>
  <si>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</si>
  <si>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</si>
  <si>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</si>
  <si>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</si>
  <si>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</si>
  <si>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</si>
  <si>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</si>
  <si>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</si>
  <si>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</si>
  <si>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</si>
  <si>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</si>
  <si>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</si>
  <si>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</si>
  <si>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</si>
  <si>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</si>
  <si>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</si>
  <si>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</si>
  <si>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</si>
  <si>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</si>
  <si>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</si>
  <si>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</si>
  <si>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</si>
  <si>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</si>
  <si>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</si>
  <si>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</si>
  <si>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</si>
  <si>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</si>
  <si>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</si>
  <si>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</si>
  <si>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</si>
  <si>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</si>
  <si>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</si>
  <si>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</si>
  <si>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</si>
  <si>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</si>
  <si>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</si>
  <si>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</si>
  <si>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</si>
  <si>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</si>
  <si>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</si>
  <si>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</si>
  <si>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</si>
  <si>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</si>
  <si>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</si>
  <si>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</si>
  <si>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</si>
  <si>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</si>
  <si>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</si>
  <si>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</si>
  <si>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</si>
  <si>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</si>
  <si>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</si>
  <si>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</si>
  <si>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</si>
  <si>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</si>
  <si>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</si>
  <si>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</si>
  <si>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</si>
  <si>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</si>
  <si>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</si>
  <si>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</si>
  <si>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</si>
  <si>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</si>
  <si>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</si>
  <si>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</si>
  <si>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</si>
  <si>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</si>
  <si>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</si>
  <si>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</si>
  <si>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</si>
  <si>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</si>
  <si>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</si>
  <si>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</si>
  <si>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</si>
  <si>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</si>
  <si>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</si>
  <si>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</si>
  <si>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</si>
  <si>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</si>
  <si>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</si>
  <si>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</si>
  <si>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</si>
  <si>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</si>
  <si>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</si>
  <si>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</si>
  <si>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</si>
  <si>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</si>
  <si>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</si>
  <si>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</si>
  <si>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</si>
  <si>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</si>
  <si>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</si>
  <si>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</si>
  <si>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</si>
  <si>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</si>
  <si>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</si>
  <si>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</si>
  <si>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</si>
  <si>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</si>
  <si>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</si>
  <si>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</si>
  <si>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</si>
  <si>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</si>
  <si>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</si>
  <si>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</si>
  <si>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</si>
  <si>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</si>
  <si>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</si>
  <si>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</si>
  <si>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</si>
  <si>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</si>
  <si>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</si>
  <si>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</si>
  <si>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</si>
  <si>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</si>
  <si>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</si>
  <si>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</si>
  <si>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</si>
  <si>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</si>
  <si>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</si>
  <si>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</si>
  <si>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</si>
  <si>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</si>
  <si>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</si>
  <si>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</si>
  <si>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</si>
  <si>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</si>
  <si>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</si>
  <si>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</si>
  <si>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</si>
  <si>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</si>
  <si>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</si>
  <si>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</si>
  <si>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</si>
  <si>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</si>
  <si>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</si>
  <si>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</si>
  <si>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</si>
  <si>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</si>
  <si>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</si>
  <si>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</si>
  <si>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</si>
  <si>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</si>
  <si>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</si>
  <si>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</si>
  <si>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</si>
  <si>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</si>
  <si>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</si>
  <si>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</si>
  <si>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</si>
  <si>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</si>
  <si>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</si>
  <si>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</si>
  <si>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</si>
  <si>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</si>
  <si>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</si>
  <si>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</si>
  <si>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</si>
  <si>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</si>
  <si>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</si>
  <si>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</si>
  <si>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</si>
  <si>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</si>
  <si>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</si>
  <si>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</si>
  <si>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</si>
  <si>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</si>
  <si>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</si>
  <si>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</si>
  <si>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</si>
  <si>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</si>
  <si>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</si>
  <si>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</si>
  <si>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</si>
  <si>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</si>
  <si>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</si>
  <si>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</si>
  <si>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</si>
  <si>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</si>
  <si>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</si>
  <si>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</si>
  <si>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</si>
  <si>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</si>
  <si>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</si>
  <si>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</si>
  <si>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</si>
  <si>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</si>
  <si>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</si>
  <si>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</si>
  <si>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</si>
  <si>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</si>
  <si>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</si>
  <si>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</si>
  <si>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</si>
  <si>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</si>
  <si>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</si>
  <si>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</si>
  <si>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</si>
  <si>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</si>
  <si>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</si>
  <si>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</si>
  <si>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</si>
  <si>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</si>
  <si>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</si>
  <si>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</si>
  <si>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</si>
  <si>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</si>
  <si>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</si>
  <si>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</si>
  <si>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</si>
  <si>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</si>
  <si>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</si>
  <si>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</si>
  <si>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</si>
  <si>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</si>
  <si>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</si>
  <si>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</si>
  <si>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</si>
  <si>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</si>
  <si>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</si>
  <si>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</si>
  <si>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</si>
  <si>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</si>
  <si>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</si>
  <si>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</si>
  <si>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</si>
  <si>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</si>
  <si>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</si>
  <si>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</si>
  <si>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</si>
  <si>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</si>
  <si>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</si>
  <si>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</si>
  <si>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</si>
  <si>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</si>
  <si>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</si>
  <si>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</si>
  <si>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</si>
  <si>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</si>
  <si>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</si>
  <si>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</si>
  <si>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</si>
  <si>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</si>
  <si>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</si>
  <si>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</si>
  <si>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</si>
  <si>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</si>
  <si>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</si>
  <si>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</si>
  <si>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</si>
  <si>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</si>
  <si>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</si>
  <si>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</si>
  <si>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</si>
  <si>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</si>
  <si>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</si>
  <si>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</si>
  <si>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</si>
  <si>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</si>
  <si>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</si>
  <si>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</si>
  <si>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</si>
  <si>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</si>
  <si>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</si>
  <si>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</si>
  <si>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</si>
  <si>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</si>
  <si>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</si>
  <si>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</si>
  <si>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</si>
  <si>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</si>
  <si>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</si>
  <si>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</si>
  <si>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</si>
  <si>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</si>
  <si>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</si>
  <si>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</si>
  <si>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</si>
  <si>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</si>
  <si>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</si>
  <si>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</si>
  <si>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</si>
  <si>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</si>
  <si>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</si>
  <si>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</si>
  <si>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</si>
  <si>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</si>
  <si>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</si>
  <si>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</si>
  <si>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</si>
  <si>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</si>
  <si>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</si>
  <si>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</si>
  <si>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</si>
  <si>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</si>
  <si>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</si>
  <si>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</si>
  <si>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</si>
  <si>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</si>
  <si>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</si>
  <si>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</si>
  <si>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</si>
  <si>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</si>
  <si>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</si>
  <si>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</si>
  <si>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</si>
  <si>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</si>
  <si>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</si>
  <si>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</si>
  <si>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</si>
  <si>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</si>
  <si>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</si>
  <si>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</si>
  <si>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</si>
  <si>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</si>
  <si>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</si>
  <si>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</si>
  <si>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</si>
  <si>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</si>
  <si>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</si>
  <si>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</si>
  <si>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</si>
  <si>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</si>
  <si>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</si>
  <si>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</si>
  <si>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</si>
  <si>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</si>
  <si>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</si>
  <si>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</si>
  <si>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</si>
  <si>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</si>
  <si>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</si>
  <si>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</si>
  <si>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</si>
  <si>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</si>
  <si>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</si>
  <si>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</si>
  <si>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</si>
  <si>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</si>
  <si>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</si>
  <si>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</si>
  <si>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</si>
  <si>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</si>
  <si>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</si>
  <si>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</si>
  <si>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</si>
  <si>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</si>
  <si>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</si>
  <si>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</si>
  <si>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</si>
  <si>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</si>
  <si>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</si>
  <si>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</si>
  <si>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</si>
  <si>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</si>
  <si>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</si>
  <si>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</si>
  <si>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</si>
  <si>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</si>
  <si>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</si>
  <si>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</si>
  <si>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</si>
  <si>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</si>
  <si>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</si>
  <si>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</si>
  <si>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</si>
  <si>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</si>
  <si>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</si>
  <si>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</si>
  <si>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</si>
  <si>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</si>
  <si>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</si>
  <si>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</si>
  <si>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</si>
  <si>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</si>
  <si>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</si>
  <si>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</si>
  <si>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</si>
  <si>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</si>
  <si>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</si>
  <si>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</si>
  <si>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</si>
  <si>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</si>
  <si>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</si>
  <si>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</si>
  <si>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</si>
  <si>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</si>
  <si>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</si>
  <si>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</si>
  <si>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</si>
  <si>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</si>
  <si>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</si>
  <si>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</si>
  <si>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</si>
  <si>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</si>
  <si>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</si>
  <si>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</si>
  <si>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</si>
  <si>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</si>
  <si>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</si>
  <si>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</si>
  <si>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</si>
  <si>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</si>
  <si>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</si>
  <si>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</si>
  <si>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</si>
  <si>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</si>
  <si>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</si>
  <si>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</si>
  <si>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</si>
  <si>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</si>
  <si>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</si>
  <si>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</si>
  <si>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</si>
  <si>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</si>
  <si>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</si>
  <si>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</si>
  <si>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</si>
  <si>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</si>
  <si>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</si>
  <si>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</si>
  <si>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</si>
  <si>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</si>
  <si>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</si>
  <si>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</si>
  <si>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</si>
  <si>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</si>
  <si>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</si>
  <si>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</si>
  <si>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</si>
  <si>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</si>
  <si>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</si>
  <si>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</si>
  <si>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</si>
  <si>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</si>
  <si>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</si>
  <si>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</si>
  <si>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</si>
  <si>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</si>
  <si>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</si>
  <si>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</si>
  <si>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</si>
  <si>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</si>
  <si>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</si>
  <si>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</si>
  <si>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</si>
  <si>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</si>
  <si>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</si>
  <si>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</si>
  <si>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</si>
  <si>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</si>
  <si>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</si>
  <si>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</si>
  <si>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</si>
  <si>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</si>
  <si>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</si>
  <si>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</si>
  <si>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</si>
  <si>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</si>
  <si>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</si>
  <si>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</si>
  <si>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</si>
  <si>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</si>
  <si>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</si>
  <si>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</si>
  <si>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</si>
  <si>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</si>
  <si>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</si>
  <si>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</si>
  <si>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</si>
  <si>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</si>
  <si>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</si>
  <si>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</si>
  <si>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</si>
  <si>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</si>
  <si>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</si>
  <si>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</si>
  <si>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</si>
  <si>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</si>
  <si>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</si>
  <si>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</si>
  <si>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</si>
  <si>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</si>
  <si>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</si>
  <si>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</si>
  <si>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</si>
  <si>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</si>
  <si>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</si>
  <si>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</si>
  <si>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</si>
  <si>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</si>
  <si>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</si>
  <si>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</si>
  <si>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</si>
  <si>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</si>
  <si>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</si>
  <si>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</si>
  <si>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</si>
  <si>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</si>
  <si>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</si>
  <si>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</si>
  <si>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</si>
  <si>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</si>
  <si>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</si>
  <si>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</si>
  <si>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</si>
  <si>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</si>
  <si>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</si>
  <si>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</si>
  <si>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</si>
  <si>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</si>
  <si>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</si>
  <si>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</si>
  <si>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</si>
  <si>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</si>
  <si>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</si>
  <si>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</si>
  <si>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</si>
  <si>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</si>
  <si>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</si>
  <si>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</si>
  <si>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</si>
  <si>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</si>
  <si>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</si>
  <si>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</si>
  <si>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</si>
  <si>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</si>
  <si>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</si>
  <si>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</si>
  <si>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</si>
  <si>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</si>
  <si>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</si>
  <si>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</si>
  <si>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</si>
  <si>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</si>
  <si>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</si>
  <si>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</si>
  <si>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</si>
  <si>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</si>
  <si>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</si>
  <si>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</si>
  <si>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</si>
  <si>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</si>
  <si>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</si>
  <si>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</si>
  <si>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</si>
  <si>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</si>
  <si>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</si>
  <si>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</si>
  <si>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</si>
  <si>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</si>
  <si>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</si>
  <si>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</si>
  <si>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</si>
  <si>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</si>
  <si>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</si>
  <si>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</si>
  <si>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</si>
  <si>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</si>
  <si>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</si>
  <si>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</si>
  <si>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</si>
  <si>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</si>
  <si>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</si>
  <si>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</si>
  <si>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</si>
  <si>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</si>
  <si>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</si>
  <si>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</si>
  <si>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</si>
  <si>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</si>
  <si>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</si>
  <si>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</si>
  <si>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</si>
  <si>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</si>
  <si>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</si>
  <si>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</si>
  <si>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</si>
  <si>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</si>
  <si>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</si>
  <si>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</si>
  <si>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</si>
  <si>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</si>
  <si>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</si>
  <si>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</si>
  <si>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</si>
  <si>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</si>
  <si>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</si>
  <si>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</si>
  <si>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</si>
  <si>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</si>
  <si>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</si>
  <si>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</si>
  <si>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</si>
  <si>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</si>
  <si>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</si>
  <si>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</si>
  <si>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</si>
  <si>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</si>
  <si>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</si>
  <si>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</si>
  <si>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</si>
  <si>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</si>
  <si>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</si>
  <si>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</si>
  <si>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</si>
  <si>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</si>
  <si>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</si>
  <si>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</si>
  <si>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</si>
  <si>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</si>
  <si>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</si>
  <si>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</si>
  <si>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</si>
  <si>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</si>
  <si>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</si>
  <si>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</si>
  <si>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</si>
  <si>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</si>
  <si>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</si>
  <si>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</si>
  <si>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</si>
  <si>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</si>
  <si>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</si>
  <si>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</si>
  <si>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</si>
  <si>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</si>
  <si>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</si>
  <si>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</si>
  <si>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</si>
  <si>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</si>
  <si>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</si>
  <si>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</si>
  <si>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</si>
  <si>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</si>
  <si>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</si>
  <si>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</si>
  <si>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</si>
  <si>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</si>
  <si>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</si>
  <si>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</si>
  <si>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</si>
  <si>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</si>
  <si>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</si>
  <si>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</si>
  <si>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</si>
  <si>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</si>
  <si>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</si>
  <si>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</si>
  <si>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</si>
  <si>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</si>
  <si>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</si>
  <si>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</si>
  <si>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</si>
  <si>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</si>
  <si>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</si>
  <si>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</si>
  <si>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</si>
  <si>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</si>
  <si>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</si>
  <si>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</si>
  <si>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</si>
  <si>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</si>
  <si>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</si>
  <si>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</si>
  <si>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</si>
  <si>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</si>
  <si>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</si>
  <si>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</si>
  <si>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</si>
  <si>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</si>
  <si>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</si>
  <si>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</si>
  <si>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</si>
  <si>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</si>
  <si>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</si>
  <si>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</si>
  <si>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</si>
  <si>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</si>
  <si>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</si>
  <si>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</si>
  <si>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</si>
  <si>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</si>
  <si>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</si>
  <si>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</si>
  <si>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</si>
  <si>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</si>
  <si>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</si>
  <si>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</si>
  <si>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</si>
  <si>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</si>
  <si>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</si>
  <si>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</si>
  <si>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</si>
  <si>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</si>
  <si>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</si>
  <si>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</si>
  <si>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</si>
  <si>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</si>
  <si>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</si>
  <si>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</si>
  <si>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</si>
  <si>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</si>
  <si>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</si>
  <si>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</si>
  <si>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</si>
  <si>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</si>
  <si>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</si>
  <si>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</si>
  <si>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</si>
  <si>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</si>
  <si>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</si>
  <si>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</si>
  <si>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</si>
  <si>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</si>
  <si>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</si>
  <si>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</si>
  <si>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</si>
  <si>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</si>
  <si>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</si>
  <si>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</si>
  <si>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</si>
  <si>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</si>
  <si>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</si>
  <si>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</si>
  <si>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</si>
  <si>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</si>
  <si>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</si>
  <si>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</si>
  <si>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</si>
  <si>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</si>
  <si>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</si>
  <si>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</si>
  <si>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</si>
  <si>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</si>
  <si>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</si>
  <si>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</si>
  <si>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</si>
  <si>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</si>
  <si>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</si>
  <si>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</si>
  <si>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</si>
  <si>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</si>
  <si>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</si>
  <si>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</si>
  <si>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</si>
  <si>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</si>
  <si>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</si>
  <si>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</si>
  <si>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</si>
  <si>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</si>
  <si>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</si>
  <si>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</si>
  <si>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</si>
  <si>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</si>
  <si>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</si>
  <si>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</si>
  <si>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</si>
  <si>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</si>
  <si>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</si>
  <si>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</si>
  <si>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</si>
  <si>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</si>
  <si>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</si>
  <si>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</si>
  <si>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</si>
  <si>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</si>
  <si>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</si>
  <si>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</si>
  <si>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</si>
  <si>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</si>
  <si>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</si>
  <si>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</si>
  <si>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</si>
  <si>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</si>
  <si>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</si>
  <si>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</si>
  <si>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</si>
  <si>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</si>
  <si>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</si>
  <si>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</si>
  <si>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</si>
  <si>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</si>
  <si>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</si>
  <si>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</si>
  <si>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</si>
  <si>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</si>
  <si>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</si>
  <si>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</si>
  <si>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</si>
  <si>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</si>
  <si>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</si>
  <si>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</si>
  <si>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</si>
  <si>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</si>
  <si>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</si>
  <si>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</si>
  <si>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</si>
  <si>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</si>
  <si>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</si>
  <si>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</si>
  <si>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</si>
  <si>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</si>
  <si>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</si>
  <si>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</si>
  <si>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</si>
  <si>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</si>
  <si>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</si>
  <si>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</si>
  <si>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</si>
  <si>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</si>
  <si>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</si>
  <si>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</si>
  <si>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</si>
  <si>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</si>
  <si>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</si>
  <si>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</si>
  <si>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</si>
  <si>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</si>
  <si>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</si>
  <si>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</si>
  <si>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</si>
  <si>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</si>
  <si>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</si>
  <si>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</si>
  <si>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</si>
  <si>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</si>
  <si>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</si>
  <si>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</si>
  <si>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</si>
  <si>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</si>
  <si>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</si>
  <si>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</si>
  <si>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</si>
  <si>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</si>
  <si>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</si>
  <si>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</si>
  <si>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</si>
  <si>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</si>
  <si>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</si>
  <si>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</si>
  <si>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</si>
  <si>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</si>
  <si>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</si>
  <si>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</si>
  <si>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</si>
  <si>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</si>
  <si>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</si>
  <si>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</si>
  <si>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</si>
  <si>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</si>
  <si>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</si>
  <si>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</si>
  <si>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</si>
  <si>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</si>
  <si>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</si>
  <si>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</si>
  <si>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</si>
  <si>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</si>
  <si>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</si>
  <si>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</si>
  <si>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</si>
  <si>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</si>
  <si>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</si>
  <si>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</si>
  <si>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</si>
  <si>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</si>
  <si>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</si>
  <si>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</si>
  <si>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</si>
  <si>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</si>
  <si>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</si>
  <si>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</si>
  <si>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</si>
  <si>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</si>
  <si>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</si>
  <si>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</si>
  <si>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</si>
  <si>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</si>
  <si>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</si>
  <si>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</si>
  <si>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</si>
  <si>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</si>
  <si>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</si>
  <si>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</si>
  <si>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</si>
  <si>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</si>
  <si>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</si>
  <si>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</si>
  <si>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</si>
  <si>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</si>
  <si>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</si>
  <si>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</si>
  <si>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</si>
  <si>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</si>
  <si>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</si>
  <si>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</si>
  <si>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</si>
  <si>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</si>
  <si>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</si>
  <si>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</si>
  <si>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</si>
  <si>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</si>
  <si>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</si>
  <si>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</si>
  <si>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</si>
  <si>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</si>
  <si>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</si>
  <si>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</si>
  <si>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</si>
  <si>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</si>
  <si>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</si>
  <si>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</si>
  <si>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</si>
  <si>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</si>
  <si>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</si>
  <si>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</si>
  <si>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</si>
  <si>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</si>
  <si>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</si>
  <si>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</si>
  <si>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</si>
  <si>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</si>
  <si>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</si>
  <si>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</si>
  <si>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</si>
  <si>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</si>
  <si>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</si>
  <si>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</si>
  <si>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</si>
  <si>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</si>
  <si>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</si>
  <si>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</si>
  <si>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</si>
  <si>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</si>
  <si>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</si>
  <si>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</si>
  <si>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</si>
  <si>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</si>
  <si>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</si>
  <si>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</si>
  <si>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</si>
  <si>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</si>
  <si>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</si>
  <si>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</si>
  <si>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</si>
  <si>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</si>
  <si>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</si>
  <si>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</si>
  <si>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</si>
  <si>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</si>
  <si>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</si>
  <si>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</si>
  <si>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</si>
  <si>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</si>
  <si>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</si>
  <si>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</si>
  <si>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</si>
  <si>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</si>
  <si>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</si>
  <si>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</si>
  <si>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</si>
  <si>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</si>
  <si>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</si>
  <si>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</si>
  <si>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</si>
  <si>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</si>
  <si>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</si>
  <si>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</si>
  <si>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</si>
  <si>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</si>
  <si>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</si>
  <si>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</si>
  <si>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</si>
  <si>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</si>
  <si>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</si>
  <si>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</si>
  <si>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</si>
  <si>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</si>
  <si>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</si>
  <si>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</si>
  <si>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</si>
  <si>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</si>
  <si>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</si>
  <si>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</si>
  <si>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</si>
  <si>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</si>
  <si>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</si>
  <si>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</si>
  <si>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</si>
  <si>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</si>
  <si>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</si>
  <si>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</si>
  <si>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</si>
  <si>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</si>
  <si>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</si>
  <si>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</si>
  <si>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</si>
  <si>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</si>
  <si>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</si>
  <si>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</si>
  <si>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</si>
  <si>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</si>
  <si>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</si>
  <si>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</si>
  <si>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</si>
  <si>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</si>
  <si>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</si>
  <si>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</si>
  <si>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</si>
  <si>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</si>
  <si>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</si>
  <si>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</si>
  <si>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</si>
  <si>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</si>
  <si>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</si>
  <si>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</si>
  <si>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</si>
  <si>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</si>
  <si>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</si>
  <si>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</si>
  <si>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</si>
  <si>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</si>
  <si>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</si>
  <si>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</si>
  <si>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</si>
  <si>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</si>
  <si>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</si>
  <si>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</si>
  <si>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</si>
  <si>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</si>
  <si>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</si>
  <si>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</si>
  <si>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</si>
  <si>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</si>
  <si>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</si>
  <si>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</si>
  <si>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</si>
  <si>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</si>
  <si>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</si>
  <si>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</si>
  <si>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</si>
  <si>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</si>
  <si>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</si>
  <si>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</si>
  <si>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</si>
  <si>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</si>
  <si>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</si>
  <si>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</si>
  <si>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</si>
  <si>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</si>
  <si>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</si>
  <si>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</si>
  <si>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</si>
  <si>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</si>
  <si>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</si>
  <si>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</si>
  <si>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</si>
  <si>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</si>
  <si>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</si>
  <si>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</si>
  <si>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</si>
  <si>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</si>
  <si>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</si>
  <si>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</si>
  <si>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</si>
  <si>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</si>
  <si>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</si>
  <si>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</si>
  <si>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</si>
  <si>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</si>
  <si>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</si>
  <si>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</si>
  <si>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</si>
  <si>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</si>
  <si>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</si>
  <si>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</si>
  <si>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</si>
  <si>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</si>
  <si>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</si>
  <si>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</si>
  <si>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</si>
  <si>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</si>
  <si>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</si>
  <si>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</si>
  <si>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</si>
  <si>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</si>
  <si>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</si>
  <si>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</si>
  <si>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</si>
  <si>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</si>
  <si>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</si>
  <si>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</si>
  <si>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</si>
  <si>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</si>
  <si>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</si>
  <si>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</si>
  <si>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</si>
  <si>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</si>
  <si>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</si>
  <si>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</si>
  <si>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</si>
  <si>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</si>
  <si>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</si>
  <si>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</si>
  <si>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</si>
  <si>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</si>
  <si>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</si>
  <si>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</si>
  <si>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</si>
  <si>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</si>
  <si>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</si>
  <si>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</si>
  <si>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</si>
  <si>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</si>
  <si>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</si>
  <si>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</si>
  <si>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</si>
  <si>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</si>
  <si>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</si>
  <si>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</si>
  <si>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</si>
  <si>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</si>
  <si>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</si>
  <si>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</si>
  <si>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</si>
  <si>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</si>
  <si>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</si>
  <si>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</si>
  <si>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</si>
  <si>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</si>
  <si>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</si>
  <si>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</si>
  <si>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</si>
  <si>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</si>
  <si>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</si>
  <si>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</si>
  <si>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</si>
  <si>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</si>
  <si>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</si>
  <si>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</si>
  <si>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</si>
  <si>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</si>
  <si>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</si>
  <si>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</si>
  <si>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</si>
  <si>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</si>
  <si>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</si>
  <si>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</si>
  <si>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</si>
  <si>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</si>
  <si>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</si>
  <si>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</si>
  <si>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</si>
  <si>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</si>
  <si>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</si>
  <si>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</si>
  <si>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</si>
  <si>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</si>
  <si>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</si>
  <si>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</si>
  <si>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</si>
  <si>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</si>
  <si>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</si>
  <si>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</si>
  <si>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</si>
  <si>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</si>
  <si>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</si>
  <si>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</si>
  <si>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</si>
  <si>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</si>
  <si>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</si>
  <si>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</si>
  <si>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</si>
  <si>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</si>
  <si>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</si>
  <si>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</si>
  <si>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</si>
  <si>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</si>
  <si>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</si>
  <si>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</si>
  <si>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</si>
  <si>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</si>
  <si>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</si>
  <si>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</si>
  <si>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</si>
  <si>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</si>
  <si>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</si>
  <si>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</si>
  <si>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</si>
  <si>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</si>
  <si>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</si>
  <si>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</si>
  <si>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</si>
  <si>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</si>
  <si>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</si>
  <si>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</si>
  <si>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</si>
  <si>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</si>
  <si>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</si>
  <si>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</si>
  <si>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</si>
  <si>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</si>
  <si>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</si>
  <si>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</si>
  <si>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</si>
  <si>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</si>
  <si>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</si>
  <si>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</si>
  <si>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</si>
  <si>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</si>
  <si>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</si>
  <si>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</si>
  <si>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</si>
  <si>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</si>
  <si>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</si>
  <si>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</si>
  <si>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</si>
  <si>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</si>
  <si>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</si>
  <si>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</si>
  <si>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</si>
  <si>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</si>
  <si>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</si>
  <si>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</si>
  <si>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</si>
  <si>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</si>
  <si>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</si>
  <si>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</si>
  <si>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</si>
  <si>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</si>
  <si>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</si>
  <si>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</si>
  <si>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</si>
  <si>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</si>
  <si>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</si>
  <si>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</si>
  <si>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</si>
  <si>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</si>
  <si>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</si>
  <si>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</si>
  <si>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</si>
  <si>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</si>
  <si>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</si>
  <si>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</si>
  <si>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</si>
  <si>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</si>
  <si>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</si>
  <si>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</si>
  <si>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</si>
  <si>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</si>
  <si>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</si>
  <si>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</si>
  <si>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</si>
  <si>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</si>
  <si>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</si>
  <si>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</si>
  <si>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</si>
  <si>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</si>
  <si>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</si>
  <si>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</si>
  <si>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</si>
  <si>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</si>
  <si>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</si>
  <si>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</si>
  <si>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</si>
  <si>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</si>
  <si>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</si>
  <si>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</si>
  <si>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</si>
  <si>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</si>
  <si>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</si>
  <si>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</si>
  <si>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</si>
  <si>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</si>
  <si>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</si>
  <si>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</si>
  <si>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</si>
  <si>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</si>
  <si>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</si>
  <si>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</si>
  <si>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</si>
  <si>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</si>
  <si>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</si>
  <si>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</si>
  <si>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</si>
  <si>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</si>
  <si>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</si>
  <si>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</si>
  <si>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</si>
  <si>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</si>
  <si>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</si>
  <si>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</si>
  <si>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</si>
  <si>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</si>
  <si>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</si>
  <si>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</si>
  <si>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</si>
  <si>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</si>
  <si>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</si>
  <si>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</si>
  <si>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</si>
  <si>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</si>
  <si>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</si>
  <si>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</si>
  <si>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</si>
  <si>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</si>
  <si>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</si>
  <si>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</si>
  <si>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</si>
  <si>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</si>
  <si>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</si>
  <si>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</si>
  <si>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</si>
  <si>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</si>
  <si>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</si>
  <si>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</si>
  <si>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</si>
  <si>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</si>
  <si>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</si>
  <si>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</si>
  <si>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</si>
  <si>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</si>
  <si>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</si>
  <si>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</si>
  <si>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</si>
  <si>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</si>
  <si>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</si>
  <si>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</si>
  <si>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</si>
  <si>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</si>
  <si>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</si>
  <si>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</si>
  <si>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</si>
  <si>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</si>
  <si>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</si>
  <si>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</si>
  <si>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</si>
  <si>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</si>
  <si>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</si>
  <si>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</si>
  <si>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</si>
  <si>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</si>
  <si>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</si>
  <si>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</si>
  <si>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</si>
  <si>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</si>
  <si>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</si>
  <si>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</si>
  <si>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</si>
  <si>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</si>
  <si>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</si>
  <si>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</si>
  <si>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</si>
  <si>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</si>
  <si>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</si>
  <si>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</si>
  <si>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</si>
  <si>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</si>
  <si>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</si>
  <si>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</si>
  <si>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</si>
  <si>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</si>
  <si>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</si>
  <si>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</si>
  <si>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</si>
  <si>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</si>
  <si>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</si>
  <si>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</si>
  <si>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</si>
  <si>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</si>
  <si>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</si>
  <si>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</si>
  <si>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</si>
  <si>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</si>
  <si>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</si>
  <si>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</si>
  <si>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</si>
  <si>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</si>
  <si>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</si>
  <si>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</si>
  <si>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</si>
  <si>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</si>
  <si>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</si>
  <si>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</si>
  <si>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</si>
  <si>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</si>
  <si>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</si>
  <si>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</si>
  <si>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</si>
  <si>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</si>
  <si>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</si>
  <si>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</si>
  <si>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</si>
  <si>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</si>
  <si>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</si>
  <si>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</si>
  <si>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</si>
  <si>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</si>
  <si>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</si>
  <si>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</si>
  <si>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</si>
  <si>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</si>
  <si>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</si>
  <si>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</si>
  <si>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</si>
  <si>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</si>
  <si>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</si>
  <si>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</si>
  <si>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</si>
  <si>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</si>
  <si>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</si>
  <si>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</si>
  <si>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</si>
  <si>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</si>
  <si>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</si>
  <si>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</si>
  <si>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</si>
  <si>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</si>
  <si>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</si>
  <si>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</si>
  <si>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</si>
  <si>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</si>
  <si>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</si>
  <si>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</si>
  <si>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</si>
  <si>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</si>
  <si>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</si>
  <si>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</si>
  <si>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</si>
  <si>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</si>
  <si>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</si>
  <si>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</si>
  <si>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</si>
  <si>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</si>
  <si>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</si>
  <si>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</si>
  <si>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</si>
  <si>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</si>
  <si>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</si>
  <si>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</si>
  <si>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</si>
  <si>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</si>
  <si>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</si>
  <si>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</si>
  <si>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</si>
  <si>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</si>
  <si>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</si>
  <si>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</si>
  <si>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</si>
  <si>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</si>
  <si>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</si>
  <si>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</si>
  <si>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</si>
  <si>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</si>
  <si>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</si>
  <si>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</si>
  <si>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</si>
  <si>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</si>
  <si>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</si>
  <si>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</si>
  <si>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</si>
  <si>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</si>
  <si>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</si>
  <si>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</si>
  <si>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</si>
  <si>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</si>
  <si>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</si>
  <si>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</si>
  <si>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</si>
  <si>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</si>
  <si>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</si>
  <si>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</si>
  <si>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</si>
  <si>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</si>
  <si>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</si>
  <si>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</si>
  <si>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</si>
  <si>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</si>
  <si>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</si>
  <si>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</si>
  <si>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</si>
  <si>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</si>
  <si>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</si>
  <si>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</si>
  <si>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</si>
  <si>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</si>
  <si>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</si>
  <si>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</si>
  <si>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</si>
  <si>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</si>
  <si>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</si>
  <si>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</si>
  <si>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</si>
  <si>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</si>
  <si>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</si>
  <si>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</si>
  <si>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</si>
  <si>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</si>
  <si>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</si>
  <si>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</si>
  <si>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</si>
  <si>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</si>
  <si>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</si>
  <si>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</si>
  <si>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</si>
  <si>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</si>
  <si>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</si>
  <si>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</si>
  <si>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</si>
  <si>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</si>
  <si>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</si>
  <si>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</si>
  <si>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</si>
  <si>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</si>
  <si>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</si>
  <si>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</si>
  <si>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</si>
  <si>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</si>
  <si>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</si>
  <si>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</si>
  <si>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</si>
  <si>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</si>
  <si>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</si>
  <si>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</si>
  <si>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</si>
  <si>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</si>
  <si>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</si>
  <si>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</si>
  <si>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</si>
  <si>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</si>
  <si>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</si>
  <si>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</si>
  <si>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</si>
  <si>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</si>
  <si>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</si>
  <si>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</si>
  <si>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</si>
  <si>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</si>
  <si>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</si>
  <si>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</si>
  <si>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</si>
  <si>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</si>
  <si>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</si>
  <si>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</si>
  <si>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</si>
  <si>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</si>
  <si>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</si>
  <si>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</si>
  <si>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</si>
  <si>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</si>
  <si>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</si>
  <si>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</si>
  <si>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</si>
  <si>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</si>
  <si>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</si>
  <si>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</si>
  <si>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</si>
  <si>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</si>
  <si>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</si>
  <si>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</si>
  <si>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</si>
  <si>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</si>
  <si>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</si>
  <si>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</si>
  <si>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</si>
  <si>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</si>
  <si>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</si>
  <si>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</si>
  <si>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</si>
  <si>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</si>
  <si>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</si>
  <si>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</si>
  <si>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</si>
  <si>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</si>
  <si>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</si>
  <si>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</si>
  <si>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</si>
  <si>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</si>
  <si>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</si>
  <si>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</si>
  <si>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</si>
  <si>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</si>
  <si>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</si>
  <si>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</si>
  <si>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</si>
  <si>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</si>
  <si>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</si>
  <si>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</si>
  <si>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</si>
  <si>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</si>
  <si>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</si>
  <si>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</si>
  <si>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</si>
  <si>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</si>
  <si>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</si>
  <si>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</si>
  <si>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</si>
  <si>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</si>
  <si>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</si>
  <si>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</si>
  <si>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</si>
  <si>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</si>
  <si>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</si>
  <si>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</si>
  <si>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</si>
  <si>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</si>
  <si>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</si>
  <si>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</si>
  <si>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</si>
  <si>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</si>
  <si>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</si>
  <si>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</si>
  <si>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</si>
  <si>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</si>
  <si>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</si>
  <si>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</si>
  <si>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</si>
  <si>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</si>
  <si>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</si>
  <si>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</si>
  <si>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</si>
  <si>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</si>
  <si>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</si>
  <si>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</si>
  <si>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</si>
  <si>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</si>
  <si>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</si>
  <si>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</si>
  <si>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</si>
  <si>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</si>
  <si>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</si>
  <si>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</si>
  <si>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</si>
  <si>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</si>
  <si>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</si>
  <si>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</si>
  <si>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</si>
  <si>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</si>
  <si>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</si>
  <si>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</si>
  <si>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</si>
  <si>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</si>
  <si>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</si>
  <si>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</si>
  <si>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</si>
  <si>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</si>
  <si>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</si>
  <si>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</si>
  <si>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</si>
  <si>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</si>
  <si>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</si>
  <si>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</si>
  <si>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</si>
  <si>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</si>
  <si>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</si>
  <si>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</si>
  <si>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</si>
  <si>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</si>
  <si>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</si>
  <si>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</si>
  <si>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</si>
  <si>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</si>
  <si>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</si>
  <si>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</si>
  <si>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</si>
  <si>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</si>
  <si>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</si>
  <si>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</si>
  <si>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</si>
  <si>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</si>
  <si>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</si>
  <si>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</si>
  <si>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</si>
  <si>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</si>
  <si>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</si>
  <si>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</si>
  <si>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</si>
  <si>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</si>
  <si>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</si>
  <si>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</si>
  <si>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</si>
  <si>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</si>
  <si>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</si>
  <si>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</si>
  <si>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</si>
  <si>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</si>
  <si>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</si>
  <si>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</si>
  <si>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</si>
  <si>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</si>
  <si>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</si>
  <si>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</si>
  <si>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</si>
  <si>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</si>
  <si>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</si>
  <si>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</si>
  <si>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</si>
  <si>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</si>
  <si>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</si>
  <si>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</si>
  <si>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</si>
  <si>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</si>
  <si>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</si>
  <si>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</si>
  <si>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</si>
  <si>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</si>
  <si>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</si>
  <si>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</si>
  <si>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</si>
  <si>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</si>
  <si>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</si>
  <si>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</si>
  <si>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</si>
  <si>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</si>
  <si>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</si>
  <si>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</si>
  <si>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</si>
  <si>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</si>
  <si>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</si>
  <si>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</si>
  <si>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</si>
  <si>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</si>
  <si>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</si>
  <si>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</si>
  <si>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</si>
  <si>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</si>
  <si>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</si>
  <si>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</si>
  <si>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</si>
  <si>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</si>
  <si>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</si>
  <si>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</si>
  <si>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</si>
  <si>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</si>
  <si>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</si>
  <si>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</si>
  <si>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</si>
  <si>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</si>
  <si>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</si>
  <si>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</si>
  <si>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</si>
  <si>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</si>
  <si>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</si>
  <si>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</si>
  <si>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</si>
  <si>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</si>
  <si>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</si>
  <si>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</si>
  <si>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</si>
  <si>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</si>
  <si>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</si>
  <si>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</si>
  <si>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</si>
  <si>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</si>
  <si>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</si>
  <si>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</si>
  <si>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</si>
  <si>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</si>
  <si>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</si>
  <si>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</si>
  <si>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</si>
  <si>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</si>
  <si>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</si>
  <si>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</si>
  <si>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</si>
  <si>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</si>
  <si>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</si>
  <si>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</si>
  <si>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</si>
  <si>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</si>
  <si>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</si>
  <si>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</si>
  <si>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</si>
  <si>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</si>
  <si>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</si>
  <si>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</si>
  <si>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</si>
  <si>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</si>
  <si>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</si>
  <si>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</si>
  <si>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</si>
  <si>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</si>
  <si>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</si>
  <si>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</si>
  <si>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</si>
  <si>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</si>
  <si>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</si>
  <si>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</si>
  <si>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</si>
  <si>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</si>
  <si>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</si>
  <si>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</si>
  <si>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</si>
  <si>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</si>
  <si>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</si>
  <si>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</si>
  <si>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</si>
  <si>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</si>
  <si>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</si>
  <si>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</si>
  <si>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</si>
  <si>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</si>
  <si>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</si>
  <si>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</si>
  <si>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</si>
  <si>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</si>
  <si>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</si>
  <si>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</si>
  <si>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</si>
  <si>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</si>
  <si>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</si>
  <si>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</si>
  <si>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</si>
  <si>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</si>
  <si>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</si>
  <si>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</si>
  <si>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</si>
  <si>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</si>
  <si>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</si>
  <si>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</si>
  <si>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</si>
  <si>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</si>
  <si>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</si>
  <si>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</si>
  <si>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</si>
  <si>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</si>
  <si>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</si>
  <si>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</si>
  <si>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</si>
  <si>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</si>
  <si>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</si>
  <si>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</si>
  <si>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</si>
  <si>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</si>
  <si>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</si>
  <si>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</si>
  <si>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</si>
  <si>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</si>
  <si>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</si>
  <si>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</si>
  <si>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</si>
  <si>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</si>
  <si>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</si>
  <si>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</si>
  <si>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</si>
  <si>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</si>
  <si>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</si>
  <si>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</si>
  <si>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</si>
  <si>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</si>
  <si>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</si>
  <si>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</si>
  <si>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</si>
  <si>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</si>
  <si>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</si>
  <si>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</si>
  <si>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</si>
  <si>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</si>
  <si>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</si>
  <si>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</si>
  <si>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</si>
  <si>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</si>
  <si>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</si>
  <si>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</si>
  <si>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</si>
  <si>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</si>
  <si>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</si>
  <si>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</si>
  <si>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</si>
  <si>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</si>
  <si>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</si>
  <si>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</si>
  <si>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</si>
  <si>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</si>
  <si>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</si>
  <si>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</si>
  <si>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</si>
  <si>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</si>
  <si>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</si>
  <si>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</si>
  <si>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</si>
  <si>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</si>
  <si>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</si>
  <si>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</si>
  <si>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</si>
  <si>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</si>
  <si>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</si>
  <si>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</si>
  <si>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</si>
  <si>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</si>
  <si>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</si>
  <si>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</si>
  <si>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</si>
  <si>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</si>
  <si>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</si>
  <si>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</si>
  <si>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</si>
  <si>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</si>
  <si>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</si>
  <si>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</si>
  <si>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</si>
  <si>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</si>
  <si>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</si>
  <si>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</si>
  <si>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</si>
  <si>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</si>
  <si>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</si>
  <si>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</si>
  <si>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</si>
  <si>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</si>
  <si>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</si>
  <si>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</si>
  <si>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</si>
  <si>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</si>
  <si>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</si>
  <si>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</si>
  <si>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</si>
  <si>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</si>
  <si>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</si>
  <si>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</si>
  <si>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</si>
  <si>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</si>
  <si>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</si>
  <si>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</si>
  <si>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</si>
  <si>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</si>
  <si>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</si>
  <si>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</si>
  <si>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</si>
  <si>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</si>
  <si>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</si>
  <si>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</si>
  <si>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</si>
  <si>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</si>
  <si>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</si>
  <si>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</si>
  <si>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</si>
  <si>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</si>
  <si>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</si>
  <si>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</si>
  <si>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</si>
  <si>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</si>
  <si>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</si>
  <si>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</si>
  <si>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</si>
  <si>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</si>
  <si>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</si>
  <si>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</si>
  <si>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</si>
  <si>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</si>
  <si>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</si>
  <si>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</si>
  <si>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</si>
  <si>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</si>
  <si>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</si>
  <si>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</si>
  <si>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</si>
  <si>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</si>
  <si>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</si>
  <si>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</si>
  <si>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</si>
  <si>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</si>
  <si>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</si>
  <si>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</si>
  <si>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</si>
  <si>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</si>
  <si>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</si>
  <si>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</si>
  <si>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</si>
  <si>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</si>
  <si>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</si>
  <si>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</si>
  <si>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</si>
  <si>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</si>
  <si>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</si>
  <si>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</si>
  <si>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</si>
  <si>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</si>
  <si>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</si>
  <si>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</si>
  <si>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</si>
  <si>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</si>
  <si>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</si>
  <si>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</si>
  <si>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</si>
  <si>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</si>
  <si>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</si>
  <si>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</si>
  <si>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</si>
  <si>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</si>
  <si>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</si>
  <si>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</si>
  <si>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</si>
  <si>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</si>
  <si>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</si>
  <si>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</si>
  <si>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</si>
  <si>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</si>
  <si>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</si>
  <si>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</si>
  <si>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</si>
  <si>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</si>
  <si>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</si>
  <si>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</si>
  <si>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</si>
  <si>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</si>
  <si>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</si>
  <si>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</si>
  <si>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</si>
  <si>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</si>
  <si>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</si>
  <si>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</si>
  <si>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</si>
  <si>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</si>
  <si>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</si>
  <si>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</si>
  <si>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</si>
  <si>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</si>
  <si>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</si>
  <si>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</si>
  <si>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</si>
  <si>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</si>
  <si>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</si>
  <si>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</si>
  <si>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</si>
  <si>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</si>
  <si>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</si>
  <si>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</si>
  <si>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</si>
  <si>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</si>
  <si>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</si>
  <si>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</si>
  <si>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</si>
  <si>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</si>
  <si>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</si>
  <si>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</si>
  <si>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</si>
  <si>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</si>
  <si>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</si>
  <si>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</si>
  <si>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</si>
  <si>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</si>
  <si>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</si>
  <si>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</si>
  <si>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</si>
  <si>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</si>
  <si>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</si>
  <si>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</si>
  <si>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</si>
  <si>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</si>
  <si>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</si>
  <si>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</si>
  <si>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</si>
  <si>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</si>
  <si>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</si>
  <si>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</si>
  <si>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</si>
  <si>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</si>
  <si>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</si>
  <si>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</si>
  <si>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</si>
  <si>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</si>
  <si>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</si>
  <si>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</si>
  <si>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</si>
  <si>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</si>
  <si>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</si>
  <si>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</si>
  <si>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</si>
  <si>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</si>
  <si>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</si>
  <si>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</si>
  <si>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</si>
  <si>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</si>
  <si>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</si>
  <si>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</si>
  <si>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</si>
  <si>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</si>
  <si>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</si>
  <si>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</si>
  <si>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</si>
  <si>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</si>
  <si>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</si>
  <si>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</si>
  <si>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</si>
  <si>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</si>
  <si>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</si>
  <si>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</si>
  <si>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</si>
  <si>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</si>
  <si>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</si>
  <si>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</si>
  <si>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</si>
  <si>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</si>
  <si>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</si>
  <si>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</si>
  <si>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</si>
  <si>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</si>
  <si>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</si>
  <si>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</si>
  <si>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</si>
  <si>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</si>
  <si>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</si>
  <si>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</si>
  <si>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</si>
  <si>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</si>
  <si>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</si>
  <si>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</si>
  <si>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</si>
  <si>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</si>
  <si>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</si>
  <si>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</si>
  <si>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</si>
  <si>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</si>
  <si>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</si>
  <si>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</si>
  <si>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</si>
  <si>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</si>
  <si>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</si>
  <si>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</si>
  <si>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</si>
  <si>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</si>
  <si>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</si>
  <si>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</si>
  <si>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</si>
  <si>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</si>
  <si>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</si>
  <si>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</si>
  <si>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</si>
  <si>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</si>
  <si>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</si>
  <si>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</si>
  <si>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</si>
  <si>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</si>
  <si>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</si>
  <si>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</si>
  <si>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</si>
  <si>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</si>
  <si>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</si>
  <si>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</si>
  <si>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</si>
  <si>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</si>
  <si>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</si>
  <si>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</si>
  <si>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</si>
  <si>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</si>
  <si>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</si>
  <si>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</si>
  <si>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</si>
  <si>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</si>
  <si>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</si>
  <si>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</si>
  <si>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</si>
  <si>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</si>
  <si>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</si>
  <si>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</si>
  <si>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</si>
  <si>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</si>
  <si>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</si>
  <si>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</si>
  <si>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</si>
  <si>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</si>
  <si>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</si>
  <si>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</si>
  <si>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</si>
  <si>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</si>
  <si>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</si>
  <si>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</si>
  <si>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</si>
  <si>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</si>
  <si>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</si>
  <si>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</si>
  <si>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</si>
  <si>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</si>
  <si>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</si>
  <si>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</si>
  <si>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</si>
  <si>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</si>
  <si>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</si>
  <si>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</si>
  <si>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</si>
  <si>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</si>
  <si>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</si>
  <si>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</si>
  <si>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</si>
  <si>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</si>
  <si>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</si>
  <si>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</si>
  <si>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</si>
  <si>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</si>
  <si>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</si>
  <si>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</si>
  <si>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</si>
  <si>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</si>
  <si>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</si>
  <si>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</si>
  <si>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</si>
  <si>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</si>
  <si>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</si>
  <si>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</si>
  <si>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</si>
  <si>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</si>
  <si>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</si>
  <si>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</si>
  <si>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</si>
  <si>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</si>
  <si>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</si>
  <si>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</si>
  <si>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</si>
  <si>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</si>
  <si>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</si>
  <si>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</si>
  <si>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</si>
  <si>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</si>
  <si>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</si>
  <si>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</si>
  <si>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</si>
  <si>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</si>
  <si>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</si>
  <si>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</si>
  <si>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</si>
  <si>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</si>
  <si>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</si>
  <si>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</si>
  <si>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</si>
  <si>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</si>
  <si>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</si>
  <si>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</si>
  <si>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</si>
  <si>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</si>
  <si>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</si>
  <si>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</si>
  <si>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</si>
  <si>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</si>
  <si>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</si>
  <si>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</si>
  <si>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</si>
  <si>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</si>
  <si>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</si>
  <si>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</si>
  <si>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</si>
  <si>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</si>
  <si>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</si>
  <si>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</si>
  <si>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</si>
  <si>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</si>
  <si>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</si>
  <si>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</si>
  <si>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</si>
  <si>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</si>
  <si>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</si>
  <si>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</si>
  <si>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</si>
  <si>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</si>
  <si>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</si>
  <si>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</si>
  <si>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</si>
  <si>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</si>
  <si>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</si>
  <si>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</si>
  <si>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</si>
  <si>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</si>
  <si>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</si>
  <si>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</si>
  <si>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</si>
  <si>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</si>
  <si>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</si>
  <si>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</si>
  <si>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</si>
  <si>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</si>
  <si>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</si>
  <si>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</si>
  <si>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</si>
  <si>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</si>
  <si>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</si>
  <si>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</si>
  <si>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</si>
  <si>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</si>
  <si>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</si>
  <si>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</si>
  <si>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</si>
  <si>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</si>
  <si>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</si>
  <si>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</si>
  <si>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</si>
  <si>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</si>
  <si>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</si>
  <si>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</si>
  <si>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</si>
  <si>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</si>
  <si>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</si>
  <si>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</si>
  <si>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</si>
  <si>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</si>
  <si>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</si>
  <si>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</si>
  <si>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</si>
  <si>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</si>
  <si>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</si>
  <si>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</si>
  <si>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</si>
  <si>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</si>
  <si>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</si>
  <si>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</si>
  <si>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</si>
  <si>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</si>
  <si>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</si>
  <si>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</si>
  <si>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</si>
  <si>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</si>
  <si>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</si>
  <si>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</si>
  <si>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</si>
  <si>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</si>
  <si>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</si>
  <si>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</si>
  <si>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</si>
  <si>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</si>
  <si>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</si>
  <si>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</si>
  <si>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</si>
  <si>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</si>
  <si>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</si>
  <si>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</si>
  <si>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</si>
  <si>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</si>
  <si>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</si>
  <si>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</si>
  <si>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</si>
  <si>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</si>
  <si>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</si>
  <si>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</si>
  <si>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</si>
  <si>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</si>
  <si>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</si>
  <si>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</si>
  <si>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</si>
  <si>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</si>
  <si>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</si>
  <si>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</si>
  <si>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</si>
  <si>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</si>
  <si>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</si>
  <si>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</si>
  <si>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</si>
  <si>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</si>
  <si>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</si>
  <si>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</si>
  <si>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</si>
  <si>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</si>
  <si>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</si>
  <si>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</si>
  <si>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</si>
  <si>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</si>
  <si>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</si>
  <si>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</si>
  <si>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</si>
  <si>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</si>
  <si>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</si>
  <si>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</si>
  <si>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</si>
  <si>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</si>
  <si>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</si>
  <si>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</si>
  <si>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</si>
  <si>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</si>
  <si>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</si>
  <si>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</si>
  <si>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</si>
  <si>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</si>
  <si>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</si>
  <si>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</si>
  <si>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</si>
  <si>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</si>
  <si>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</si>
  <si>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</si>
  <si>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</si>
  <si>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</si>
  <si>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</si>
  <si>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</si>
  <si>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</si>
  <si>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</si>
  <si>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</si>
  <si>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</si>
  <si>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</si>
  <si>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</si>
  <si>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</si>
  <si>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</si>
  <si>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</si>
  <si>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</si>
  <si>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</si>
  <si>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</si>
  <si>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</si>
  <si>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</si>
  <si>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</si>
  <si>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</si>
  <si>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</si>
  <si>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</si>
  <si>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</si>
  <si>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</si>
  <si>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</si>
  <si>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</si>
  <si>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</si>
  <si>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</si>
  <si>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</si>
  <si>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</si>
  <si>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</si>
  <si>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</si>
  <si>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</si>
  <si>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</si>
  <si>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</si>
  <si>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</si>
  <si>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</si>
  <si>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</si>
  <si>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</si>
  <si>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</si>
  <si>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</si>
  <si>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</si>
  <si>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</si>
  <si>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</si>
  <si>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</si>
  <si>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</si>
  <si>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</si>
  <si>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</si>
  <si>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</si>
  <si>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</si>
  <si>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</si>
  <si>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</si>
  <si>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</si>
  <si>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</si>
  <si>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</si>
  <si>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</si>
  <si>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</si>
  <si>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</si>
  <si>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</si>
  <si>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</si>
  <si>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</si>
  <si>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</si>
  <si>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</si>
  <si>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</si>
  <si>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</si>
  <si>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</si>
  <si>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</si>
  <si>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</si>
  <si>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</si>
  <si>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</si>
  <si>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</si>
  <si>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</si>
  <si>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</si>
  <si>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</si>
  <si>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</si>
  <si>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</si>
  <si>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</si>
  <si>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</si>
  <si>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</si>
  <si>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</si>
  <si>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</si>
  <si>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</si>
  <si>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</si>
  <si>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</si>
  <si>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</si>
  <si>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</si>
  <si>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</si>
  <si>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</si>
  <si>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</si>
  <si>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</si>
  <si>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</si>
  <si>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</si>
  <si>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</si>
  <si>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</si>
  <si>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</si>
  <si>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</si>
  <si>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</si>
  <si>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</si>
  <si>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</si>
  <si>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</si>
  <si>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</si>
  <si>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</si>
  <si>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</si>
  <si>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</si>
  <si>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</si>
  <si>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</si>
  <si>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</si>
  <si>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</si>
  <si>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</si>
  <si>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</si>
  <si>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</si>
  <si>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</si>
  <si>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</si>
  <si>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</si>
  <si>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</si>
  <si>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</si>
  <si>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</si>
  <si>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</si>
  <si>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</si>
  <si>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</si>
  <si>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</si>
  <si>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</si>
  <si>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</si>
  <si>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</si>
  <si>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</si>
  <si>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</si>
  <si>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</si>
  <si>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</si>
  <si>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</si>
  <si>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</si>
  <si>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</si>
  <si>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</si>
  <si>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</si>
  <si>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</si>
  <si>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</si>
  <si>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</si>
  <si>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</si>
  <si>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</si>
  <si>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</si>
  <si>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</si>
  <si>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</si>
  <si>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</si>
  <si>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</si>
  <si>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</si>
  <si>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</si>
  <si>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</si>
  <si>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</si>
  <si>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</si>
  <si>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</si>
  <si>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</si>
  <si>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</si>
  <si>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</si>
  <si>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</si>
  <si>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</si>
  <si>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</si>
  <si>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</si>
  <si>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</si>
  <si>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</si>
  <si>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</si>
  <si>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</si>
  <si>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</si>
  <si>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</si>
  <si>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</si>
  <si>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</si>
  <si>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</si>
  <si>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</si>
  <si>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</si>
  <si>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</si>
  <si>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</si>
  <si>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</si>
  <si>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</si>
  <si>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</si>
  <si>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</si>
  <si>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</si>
  <si>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</si>
  <si>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</si>
  <si>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</si>
  <si>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</si>
  <si>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</si>
  <si>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</si>
  <si>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</si>
  <si>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</si>
  <si>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</si>
  <si>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</si>
  <si>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</si>
  <si>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</si>
  <si>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</si>
  <si>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</si>
  <si>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</si>
  <si>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</si>
  <si>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</si>
  <si>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</si>
  <si>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</si>
  <si>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</si>
  <si>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</si>
  <si>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</si>
  <si>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</si>
  <si>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</si>
  <si>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</si>
  <si>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</si>
  <si>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</si>
  <si>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</si>
  <si>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</si>
  <si>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</si>
  <si>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</si>
  <si>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</si>
  <si>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</si>
  <si>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</si>
  <si>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</si>
  <si>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</si>
  <si>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</si>
  <si>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</si>
  <si>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</si>
  <si>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</si>
  <si>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</si>
  <si>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</si>
  <si>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</si>
  <si>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</si>
  <si>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</si>
  <si>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</si>
  <si>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</si>
  <si>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</si>
  <si>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</si>
  <si>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</si>
  <si>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</si>
  <si>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</si>
  <si>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</si>
  <si>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</si>
  <si>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</si>
  <si>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</si>
  <si>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</si>
  <si>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</si>
  <si>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</si>
  <si>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</si>
  <si>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</si>
  <si>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</si>
  <si>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</si>
  <si>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</si>
  <si>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</si>
  <si>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</si>
  <si>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</si>
  <si>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</si>
  <si>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</si>
  <si>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</si>
  <si>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</si>
  <si>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</si>
  <si>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</si>
  <si>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</si>
  <si>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</si>
  <si>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</si>
  <si>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</si>
  <si>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</si>
  <si>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</si>
  <si>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</si>
  <si>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</si>
  <si>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</si>
  <si>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</si>
  <si>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</si>
  <si>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</si>
  <si>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</si>
  <si>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</si>
  <si>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</si>
  <si>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</si>
  <si>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</si>
  <si>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</si>
  <si>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</si>
  <si>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</si>
  <si>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</si>
  <si>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</si>
  <si>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</si>
  <si>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</si>
  <si>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</si>
  <si>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</si>
  <si>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</si>
  <si>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</si>
  <si>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</si>
  <si>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</si>
  <si>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</si>
  <si>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</si>
  <si>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</si>
  <si>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</si>
  <si>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</si>
  <si>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</si>
  <si>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</si>
  <si>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</si>
  <si>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</si>
  <si>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</si>
  <si>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</si>
  <si>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</si>
  <si>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</si>
  <si>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</si>
  <si>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</si>
  <si>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</si>
  <si>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</si>
  <si>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</si>
  <si>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</si>
  <si>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</si>
  <si>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</si>
  <si>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</si>
  <si>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</si>
  <si>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</si>
  <si>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</si>
  <si>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</si>
  <si>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</si>
  <si>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</si>
  <si>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</si>
  <si>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</si>
  <si>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</si>
  <si>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</si>
  <si>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</si>
  <si>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</si>
  <si>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</si>
  <si>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</si>
  <si>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</si>
  <si>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</si>
  <si>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</si>
  <si>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</si>
  <si>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</si>
  <si>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</si>
  <si>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</si>
  <si>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</si>
  <si>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</si>
  <si>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</si>
  <si>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</si>
  <si>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</si>
  <si>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</si>
  <si>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</si>
  <si>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</si>
  <si>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</si>
  <si>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</si>
  <si>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</si>
  <si>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</si>
  <si>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</si>
  <si>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</si>
  <si>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</si>
  <si>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</si>
  <si>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</si>
  <si>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</si>
  <si>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</si>
  <si>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</si>
  <si>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</si>
  <si>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</si>
  <si>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</si>
  <si>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</si>
  <si>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</si>
  <si>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</si>
  <si>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</si>
  <si>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</si>
  <si>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</si>
  <si>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</si>
  <si>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</si>
  <si>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</si>
  <si>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</si>
  <si>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</si>
  <si>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</si>
  <si>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</si>
  <si>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</si>
  <si>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</si>
  <si>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</si>
  <si>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</si>
  <si>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</si>
  <si>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</si>
  <si>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</si>
  <si>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</si>
  <si>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</si>
  <si>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</si>
  <si>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</si>
  <si>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</si>
  <si>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</si>
  <si>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</si>
  <si>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</si>
  <si>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</si>
  <si>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</si>
  <si>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</si>
  <si>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</si>
  <si>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</si>
  <si>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</si>
  <si>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</si>
  <si>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</si>
  <si>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</si>
  <si>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</si>
  <si>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</si>
  <si>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</si>
  <si>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</si>
  <si>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</si>
  <si>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</si>
  <si>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</si>
  <si>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</si>
  <si>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</si>
  <si>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</si>
  <si>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</si>
  <si>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</si>
  <si>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</si>
  <si>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</si>
  <si>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</si>
  <si>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</si>
  <si>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</si>
  <si>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</si>
  <si>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</si>
  <si>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</si>
  <si>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</si>
  <si>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</si>
  <si>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</si>
  <si>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</si>
  <si>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</si>
  <si>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</si>
  <si>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</si>
  <si>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</si>
  <si>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</si>
  <si>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</si>
  <si>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</si>
  <si>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</si>
  <si>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</si>
  <si>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</si>
  <si>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</si>
  <si>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</si>
  <si>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</si>
  <si>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</si>
  <si>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</si>
  <si>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</si>
  <si>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</si>
  <si>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</si>
  <si>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</si>
  <si>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</si>
  <si>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</si>
  <si>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</si>
  <si>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</si>
  <si>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</si>
  <si>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</si>
  <si>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</si>
  <si>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</si>
  <si>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</si>
  <si>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</si>
  <si>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</si>
  <si>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</si>
  <si>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</si>
  <si>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</si>
  <si>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</si>
  <si>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</si>
  <si>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</si>
  <si>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</si>
  <si>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</si>
  <si>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</si>
  <si>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</si>
  <si>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</si>
  <si>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</si>
  <si>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</si>
  <si>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</si>
  <si>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</si>
  <si>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</si>
  <si>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</si>
  <si>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</si>
  <si>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</si>
  <si>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</si>
  <si>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</si>
  <si>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</si>
  <si>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</si>
  <si>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</si>
  <si>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</si>
  <si>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</si>
  <si>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</si>
  <si>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</si>
  <si>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</si>
  <si>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</si>
  <si>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</si>
  <si>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</si>
  <si>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</si>
  <si>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</si>
  <si>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</si>
  <si>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</si>
  <si>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</si>
  <si>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</si>
  <si>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</si>
  <si>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</si>
  <si>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</si>
  <si>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</si>
  <si>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</si>
  <si>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</si>
  <si>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</si>
  <si>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</si>
  <si>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</si>
  <si>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</si>
  <si>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</si>
  <si>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</si>
  <si>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</si>
  <si>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</si>
  <si>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</si>
  <si>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</si>
  <si>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</si>
  <si>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</si>
  <si>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</si>
  <si>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</si>
  <si>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</si>
  <si>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</si>
  <si>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</si>
  <si>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</si>
  <si>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</si>
  <si>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</si>
  <si>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</si>
  <si>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</si>
  <si>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</si>
  <si>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</si>
  <si>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</si>
  <si>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</si>
  <si>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</si>
  <si>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</si>
  <si>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</si>
  <si>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</si>
  <si>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</si>
  <si>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</si>
  <si>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</si>
  <si>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</si>
  <si>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</si>
  <si>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</si>
  <si>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</si>
  <si>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</si>
  <si>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</si>
  <si>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</si>
  <si>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</si>
  <si>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</si>
  <si>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</si>
  <si>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</si>
  <si>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</si>
  <si>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</si>
  <si>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</si>
  <si>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</si>
  <si>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</si>
  <si>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</si>
  <si>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</si>
  <si>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</si>
  <si>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</si>
  <si>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</si>
  <si>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</si>
  <si>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</si>
  <si>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</si>
  <si>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</si>
  <si>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</si>
  <si>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</si>
  <si>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</si>
  <si>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</si>
  <si>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</si>
  <si>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</si>
  <si>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</si>
  <si>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</si>
  <si>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</si>
  <si>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</si>
  <si>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</si>
  <si>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</si>
  <si>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</si>
  <si>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</si>
  <si>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</si>
  <si>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</si>
  <si>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</si>
  <si>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</si>
  <si>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</si>
  <si>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</si>
  <si>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</si>
  <si>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</si>
  <si>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</si>
  <si>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</si>
  <si>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</si>
  <si>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</si>
  <si>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</si>
  <si>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</si>
  <si>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</si>
  <si>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</si>
  <si>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</si>
  <si>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</si>
  <si>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</si>
  <si>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</si>
  <si>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</si>
  <si>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</si>
  <si>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</si>
  <si>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</si>
  <si>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</si>
  <si>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</si>
  <si>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</si>
  <si>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</si>
  <si>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</si>
  <si>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</si>
  <si>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</si>
  <si>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</si>
  <si>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</si>
  <si>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</si>
  <si>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</si>
  <si>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</si>
  <si>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</si>
  <si>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</si>
  <si>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</si>
  <si>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</si>
  <si>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</si>
  <si>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</si>
  <si>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</si>
  <si>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</si>
  <si>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</si>
  <si>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</si>
  <si>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</si>
  <si>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</si>
  <si>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</si>
  <si>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</si>
  <si>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</si>
  <si>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</si>
  <si>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</si>
  <si>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</si>
  <si>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</si>
  <si>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</si>
  <si>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</si>
  <si>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</si>
  <si>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</si>
  <si>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</si>
  <si>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</si>
  <si>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</si>
  <si>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</si>
  <si>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</si>
  <si>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</si>
  <si>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</si>
  <si>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</si>
  <si>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</si>
  <si>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</si>
  <si>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</si>
  <si>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</si>
  <si>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</si>
  <si>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</si>
  <si>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</si>
  <si>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</si>
  <si>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</si>
  <si>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</si>
  <si>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</si>
  <si>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</si>
  <si>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</si>
  <si>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</si>
  <si>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</si>
  <si>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</si>
  <si>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</si>
  <si>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</si>
  <si>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</si>
  <si>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</si>
  <si>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</si>
  <si>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</si>
  <si>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</si>
  <si>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</si>
  <si>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</si>
  <si>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</si>
  <si>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</si>
  <si>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</si>
  <si>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</si>
  <si>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</si>
  <si>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</si>
  <si>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</si>
  <si>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</si>
  <si>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</si>
  <si>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</si>
  <si>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</si>
  <si>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</si>
  <si>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</si>
  <si>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</si>
  <si>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</si>
  <si>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</si>
  <si>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</si>
  <si>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</si>
  <si>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</si>
  <si>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</si>
  <si>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</si>
  <si>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</si>
  <si>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</si>
  <si>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</si>
  <si>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</si>
  <si>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</si>
  <si>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</si>
  <si>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</si>
  <si>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</si>
  <si>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</si>
  <si>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</si>
  <si>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</si>
  <si>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</si>
  <si>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</si>
  <si>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</si>
  <si>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</si>
  <si>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</si>
  <si>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</si>
  <si>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</si>
  <si>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</si>
  <si>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</si>
  <si>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</si>
  <si>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</si>
  <si>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</si>
  <si>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</si>
  <si>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</si>
  <si>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</si>
  <si>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</si>
  <si>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</si>
  <si>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</si>
  <si>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</si>
  <si>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</si>
  <si>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</si>
  <si>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</si>
  <si>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</si>
  <si>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</si>
  <si>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</si>
  <si>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</si>
  <si>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</si>
  <si>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</si>
  <si>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</si>
  <si>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</si>
  <si>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</si>
  <si>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</si>
  <si>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</si>
  <si>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</si>
  <si>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</si>
  <si>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</si>
  <si>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</si>
  <si>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</si>
  <si>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</si>
  <si>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</si>
  <si>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</si>
  <si>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</si>
  <si>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</si>
  <si>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</si>
  <si>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</si>
  <si>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</si>
  <si>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</si>
  <si>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</si>
  <si>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</si>
  <si>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</si>
  <si>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</si>
  <si>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</si>
  <si>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</si>
  <si>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</si>
  <si>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</si>
  <si>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</si>
  <si>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</si>
  <si>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</si>
  <si>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</si>
  <si>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</si>
  <si>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</si>
  <si>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</si>
  <si>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</si>
  <si>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</si>
  <si>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</si>
  <si>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</si>
  <si>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</si>
  <si>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</si>
  <si>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</si>
  <si>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</si>
  <si>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</si>
  <si>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</si>
  <si>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</si>
  <si>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</si>
  <si>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</si>
  <si>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</si>
  <si>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</si>
  <si>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</si>
  <si>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</si>
  <si>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</si>
  <si>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</si>
  <si>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</si>
  <si>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</si>
  <si>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</si>
  <si>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</si>
  <si>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</si>
  <si>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</si>
  <si>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</si>
  <si>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</si>
  <si>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</si>
  <si>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</si>
  <si>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</si>
  <si>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</si>
  <si>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</si>
  <si>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</si>
  <si>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</si>
  <si>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</si>
  <si>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</si>
  <si>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</si>
  <si>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</si>
  <si>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</si>
  <si>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</si>
  <si>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</si>
  <si>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</si>
  <si>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</si>
  <si>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</si>
  <si>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</si>
  <si>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</si>
  <si>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</si>
  <si>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</si>
  <si>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</si>
  <si>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</si>
  <si>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</si>
  <si>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</si>
  <si>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</si>
  <si>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</si>
  <si>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</si>
  <si>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</si>
  <si>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</si>
  <si>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</si>
  <si>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</si>
  <si>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</si>
  <si>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</si>
  <si>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</si>
  <si>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</si>
  <si>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</si>
  <si>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</si>
  <si>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</si>
  <si>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</si>
  <si>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</si>
  <si>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</si>
  <si>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</si>
  <si>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</si>
  <si>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</si>
  <si>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</si>
  <si>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</si>
  <si>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</si>
  <si>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</si>
  <si>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</si>
  <si>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</si>
  <si>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</si>
  <si>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</si>
  <si>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</si>
  <si>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</si>
  <si>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</si>
  <si>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</si>
  <si>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</si>
  <si>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</si>
  <si>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</si>
  <si>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</si>
  <si>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</si>
  <si>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</si>
  <si>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</si>
  <si>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</si>
  <si>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</si>
  <si>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</si>
  <si>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</si>
  <si>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</si>
  <si>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</si>
  <si>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</si>
  <si>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</si>
  <si>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</si>
  <si>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</si>
  <si>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</si>
  <si>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</si>
  <si>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</si>
  <si>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</si>
  <si>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</si>
  <si>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</si>
  <si>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</si>
  <si>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</si>
  <si>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</si>
  <si>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</si>
  <si>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</si>
  <si>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</si>
  <si>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</si>
  <si>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</si>
  <si>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</si>
  <si>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</si>
  <si>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</si>
  <si>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</si>
  <si>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</si>
  <si>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</si>
  <si>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</si>
  <si>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</si>
  <si>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</si>
  <si>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</si>
  <si>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</si>
  <si>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</si>
  <si>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</si>
  <si>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</si>
  <si>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</si>
  <si>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</si>
  <si>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</si>
  <si>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</si>
  <si>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</si>
  <si>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</si>
  <si>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</si>
  <si>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</si>
  <si>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</si>
  <si>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</si>
  <si>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</si>
  <si>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</si>
  <si>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</si>
  <si>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</si>
  <si>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</si>
  <si>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</si>
  <si>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</si>
  <si>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</si>
  <si>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</si>
  <si>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</si>
  <si>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</si>
  <si>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</si>
  <si>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</si>
  <si>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</si>
  <si>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</si>
  <si>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</si>
  <si>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</si>
  <si>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</si>
  <si>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</si>
  <si>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</si>
  <si>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</si>
  <si>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</si>
  <si>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</si>
  <si>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</si>
  <si>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</si>
  <si>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</si>
  <si>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</si>
  <si>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</si>
  <si>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</si>
  <si>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</si>
  <si>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</si>
  <si>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</si>
  <si>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</si>
  <si>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</si>
  <si>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</si>
  <si>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</si>
  <si>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</si>
  <si>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</si>
  <si>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</si>
  <si>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</si>
  <si>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</si>
  <si>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</si>
  <si>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</si>
  <si>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</si>
  <si>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</si>
  <si>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</si>
  <si>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</si>
  <si>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</si>
  <si>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</si>
  <si>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</si>
  <si>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</si>
  <si>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</si>
  <si>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</si>
  <si>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</si>
  <si>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</si>
  <si>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</si>
  <si>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</si>
  <si>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</si>
  <si>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</si>
  <si>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</si>
  <si>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</si>
  <si>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</si>
  <si>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</si>
  <si>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</si>
  <si>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</si>
  <si>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</si>
  <si>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</si>
  <si>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</si>
  <si>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</si>
  <si>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</si>
  <si>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</si>
  <si>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</si>
  <si>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</si>
  <si>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</si>
  <si>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</si>
  <si>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</si>
  <si>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</si>
  <si>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</si>
  <si>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</si>
  <si>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</si>
  <si>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</si>
  <si>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</si>
  <si>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</si>
  <si>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</si>
  <si>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</si>
  <si>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</si>
  <si>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</si>
  <si>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</si>
  <si>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</si>
  <si>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</si>
  <si>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</si>
  <si>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</si>
  <si>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</si>
  <si>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</si>
  <si>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</si>
  <si>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</si>
  <si>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</si>
  <si>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</si>
  <si>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</si>
  <si>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</si>
  <si>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</si>
  <si>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</si>
  <si>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</si>
  <si>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</si>
  <si>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</si>
  <si>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</si>
  <si>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</si>
  <si>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</si>
  <si>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</si>
  <si>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</si>
  <si>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</si>
  <si>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</si>
  <si>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</si>
  <si>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</si>
  <si>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</si>
  <si>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</si>
  <si>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</si>
  <si>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</si>
  <si>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</si>
  <si>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</si>
  <si>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</si>
  <si>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</si>
  <si>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</si>
  <si>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</si>
  <si>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</si>
  <si>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</si>
  <si>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</si>
  <si>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</si>
  <si>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</si>
  <si>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</si>
  <si>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</si>
  <si>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</si>
  <si>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</si>
  <si>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</si>
  <si>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</si>
  <si>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</si>
  <si>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</si>
  <si>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</si>
  <si>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</si>
  <si>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</si>
  <si>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</si>
  <si>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</si>
  <si>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</si>
  <si>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</si>
  <si>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</si>
  <si>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</si>
  <si>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</si>
  <si>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</si>
  <si>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</si>
  <si>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</si>
  <si>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</si>
  <si>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</si>
  <si>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</si>
  <si>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</si>
  <si>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</si>
  <si>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</si>
  <si>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</si>
  <si>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</si>
  <si>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</si>
  <si>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</si>
  <si>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</si>
  <si>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</si>
  <si>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</si>
  <si>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</si>
  <si>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</si>
  <si>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</si>
  <si>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</si>
  <si>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</si>
  <si>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</si>
  <si>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</si>
  <si>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</si>
  <si>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</si>
  <si>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</si>
  <si>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</si>
  <si>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</si>
  <si>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</si>
  <si>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</si>
  <si>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</si>
  <si>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</si>
  <si>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</si>
  <si>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</si>
  <si>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</si>
  <si>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</si>
  <si>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</si>
  <si>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</si>
  <si>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</si>
  <si>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</si>
  <si>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</si>
  <si>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</si>
  <si>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</si>
  <si>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</si>
  <si>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</si>
  <si>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</si>
  <si>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</si>
  <si>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</si>
  <si>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</si>
  <si>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</si>
  <si>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</si>
  <si>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</si>
  <si>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</si>
  <si>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</si>
  <si>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</si>
  <si>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</si>
  <si>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</si>
  <si>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</si>
  <si>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</si>
  <si>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</si>
  <si>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</si>
  <si>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</si>
  <si>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</si>
  <si>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</si>
  <si>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</si>
  <si>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</si>
  <si>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</si>
  <si>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</si>
  <si>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</si>
  <si>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</si>
  <si>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</si>
  <si>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</si>
  <si>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</si>
  <si>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</si>
  <si>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</si>
  <si>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</si>
  <si>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</si>
  <si>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</si>
  <si>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</si>
  <si>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</si>
  <si>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</si>
  <si>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</si>
  <si>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</si>
  <si>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</si>
  <si>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</si>
  <si>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</si>
  <si>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</si>
  <si>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</si>
  <si>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</si>
  <si>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</si>
  <si>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</si>
  <si>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</si>
  <si>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</si>
  <si>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</si>
  <si>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</si>
  <si>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</si>
  <si>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</si>
  <si>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</si>
  <si>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</si>
  <si>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</si>
  <si>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</si>
  <si>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</si>
  <si>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</si>
  <si>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</si>
  <si>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</si>
  <si>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</si>
  <si>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</si>
  <si>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</si>
  <si>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</si>
  <si>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</si>
  <si>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</si>
  <si>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</si>
  <si>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</si>
  <si>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</si>
  <si>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</si>
  <si>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</si>
  <si>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</si>
  <si>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</si>
  <si>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</si>
  <si>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</si>
  <si>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</si>
  <si>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</si>
  <si>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</si>
  <si>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</si>
  <si>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</si>
  <si>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</si>
  <si>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</si>
  <si>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</si>
  <si>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</si>
  <si>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</si>
  <si>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</si>
  <si>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</si>
  <si>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</si>
  <si>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</si>
  <si>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</si>
  <si>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</si>
  <si>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</si>
  <si>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</si>
  <si>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</si>
  <si>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</si>
  <si>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</si>
  <si>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</si>
  <si>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</si>
  <si>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</si>
  <si>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</si>
  <si>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</si>
  <si>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</si>
  <si>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</si>
  <si>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</si>
  <si>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</si>
  <si>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</si>
  <si>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</si>
  <si>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</si>
  <si>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</si>
  <si>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</si>
  <si>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</si>
  <si>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</si>
  <si>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</si>
  <si>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</si>
  <si>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</si>
  <si>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</si>
  <si>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</si>
  <si>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</si>
  <si>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</si>
  <si>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</si>
  <si>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</si>
  <si>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</si>
  <si>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</si>
  <si>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</si>
  <si>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</si>
  <si>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</si>
  <si>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</si>
  <si>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</si>
  <si>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</si>
  <si>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</si>
  <si>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</si>
  <si>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</si>
  <si>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</si>
  <si>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</si>
  <si>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</si>
  <si>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</si>
  <si>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</si>
  <si>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</si>
  <si>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</si>
  <si>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</si>
  <si>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</si>
  <si>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</si>
  <si>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</si>
  <si>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</si>
  <si>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</si>
  <si>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</si>
  <si>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</si>
  <si>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</si>
  <si>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</si>
  <si>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</si>
  <si>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</si>
  <si>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</si>
  <si>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</si>
  <si>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</si>
  <si>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</si>
  <si>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</si>
  <si>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</si>
  <si>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</si>
  <si>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</si>
  <si>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</si>
  <si>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</si>
  <si>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</si>
  <si>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</si>
  <si>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</si>
  <si>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</si>
  <si>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</si>
  <si>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</si>
  <si>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</si>
  <si>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</si>
  <si>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</si>
  <si>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</si>
  <si>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</si>
  <si>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</si>
  <si>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</si>
  <si>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</si>
  <si>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</si>
  <si>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</si>
  <si>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</si>
  <si>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</si>
  <si>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</si>
  <si>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</si>
  <si>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</si>
  <si>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</si>
  <si>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</si>
  <si>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</si>
  <si>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</si>
  <si>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</si>
  <si>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</si>
  <si>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</si>
  <si>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</si>
  <si>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</si>
  <si>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</si>
  <si>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</si>
  <si>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</si>
  <si>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</si>
  <si>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</si>
  <si>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</si>
  <si>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</si>
  <si>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</si>
  <si>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</si>
  <si>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</si>
  <si>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</si>
  <si>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</si>
  <si>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</si>
  <si>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</si>
  <si>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</si>
  <si>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</si>
  <si>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</si>
  <si>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</si>
  <si>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</si>
  <si>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</si>
  <si>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</si>
  <si>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</si>
  <si>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</si>
  <si>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</si>
  <si>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</si>
  <si>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</si>
  <si>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</si>
  <si>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</si>
  <si>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</si>
  <si>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</si>
  <si>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</si>
  <si>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</si>
  <si>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</si>
  <si>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</si>
  <si>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</si>
  <si>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</si>
  <si>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</si>
  <si>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</si>
  <si>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</si>
  <si>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</si>
  <si>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</si>
  <si>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</si>
  <si>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</si>
  <si>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</si>
  <si>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</si>
  <si>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</si>
  <si>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</si>
  <si>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</si>
  <si>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</si>
  <si>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</si>
  <si>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</si>
  <si>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</si>
  <si>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</si>
  <si>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</si>
  <si>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</si>
  <si>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</si>
  <si>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</si>
  <si>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</si>
  <si>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</si>
  <si>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</si>
  <si>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</si>
  <si>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</si>
  <si>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</si>
  <si>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</si>
  <si>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</si>
  <si>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</si>
  <si>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</si>
  <si>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</si>
  <si>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</si>
  <si>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</si>
  <si>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</si>
  <si>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</si>
  <si>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</si>
  <si>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</si>
  <si>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</si>
  <si>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</si>
  <si>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</si>
  <si>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</si>
  <si>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</si>
  <si>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</si>
  <si>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</si>
  <si>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</si>
  <si>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</si>
  <si>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</si>
  <si>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</si>
  <si>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</si>
  <si>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</si>
  <si>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</si>
  <si>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</si>
  <si>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</si>
  <si>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</si>
  <si>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</si>
  <si>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</si>
  <si>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</si>
  <si>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</si>
  <si>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</si>
  <si>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</si>
  <si>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</si>
  <si>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</si>
  <si>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</si>
  <si>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</si>
  <si>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</si>
  <si>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</si>
  <si>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</si>
  <si>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</si>
  <si>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</si>
  <si>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</si>
  <si>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</si>
  <si>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</si>
  <si>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</si>
  <si>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</si>
  <si>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</si>
  <si>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</si>
  <si>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</si>
  <si>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</si>
  <si>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</si>
  <si>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</si>
  <si>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</si>
  <si>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</si>
  <si>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</si>
  <si>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</si>
  <si>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</si>
  <si>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</si>
  <si>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</si>
  <si>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</si>
  <si>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</si>
  <si>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</si>
  <si>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</si>
  <si>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</si>
  <si>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</si>
  <si>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</si>
  <si>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</si>
  <si>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</si>
  <si>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</si>
  <si>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</si>
  <si>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</si>
  <si>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</si>
  <si>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</si>
  <si>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</si>
  <si>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</si>
  <si>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</si>
  <si>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</si>
  <si>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</si>
  <si>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</si>
  <si>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</si>
  <si>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</si>
  <si>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</si>
  <si>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</si>
  <si>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</si>
  <si>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</si>
  <si>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</si>
  <si>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</si>
  <si>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</si>
  <si>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</si>
  <si>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</si>
  <si>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</si>
  <si>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</si>
  <si>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</si>
  <si>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</si>
  <si>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</si>
  <si>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</si>
  <si>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</si>
  <si>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</si>
  <si>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</si>
  <si>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</si>
  <si>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</si>
  <si>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</si>
  <si>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</si>
  <si>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</si>
  <si>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</si>
  <si>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</si>
  <si>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</si>
  <si>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</si>
  <si>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</si>
  <si>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</si>
  <si>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</si>
  <si>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</si>
  <si>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</si>
  <si>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</si>
  <si>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</si>
  <si>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</si>
  <si>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</si>
  <si>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</si>
  <si>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</si>
  <si>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</si>
  <si>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</si>
  <si>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</si>
  <si>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</si>
  <si>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</si>
  <si>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</si>
  <si>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</si>
  <si>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</si>
  <si>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</si>
  <si>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</si>
  <si>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</si>
  <si>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</si>
  <si>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</si>
  <si>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</si>
  <si>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</si>
  <si>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</si>
  <si>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</si>
  <si>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</si>
  <si>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</si>
  <si>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</si>
  <si>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</si>
  <si>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</si>
  <si>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</si>
  <si>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</si>
  <si>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</si>
  <si>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</si>
  <si>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</si>
  <si>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</si>
  <si>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</si>
  <si>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</si>
  <si>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</si>
  <si>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</si>
  <si>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</si>
  <si>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</si>
  <si>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</si>
  <si>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</si>
  <si>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</si>
  <si>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</si>
  <si>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</si>
  <si>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</si>
  <si>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</si>
  <si>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</si>
  <si>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</si>
  <si>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</si>
  <si>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</si>
  <si>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</si>
  <si>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</si>
  <si>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</si>
  <si>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</si>
  <si>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</si>
  <si>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</si>
  <si>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</si>
  <si>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</si>
  <si>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</si>
  <si>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</si>
  <si>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</si>
  <si>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</si>
  <si>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</si>
  <si>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</si>
  <si>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</si>
  <si>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</si>
  <si>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</si>
  <si>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</si>
  <si>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</si>
  <si>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</si>
  <si>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</si>
  <si>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</si>
  <si>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</si>
  <si>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</si>
  <si>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</si>
  <si>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</si>
  <si>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</si>
  <si>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</si>
  <si>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</si>
  <si>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</si>
  <si>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</si>
  <si>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</si>
  <si>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</si>
  <si>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</si>
  <si>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</si>
  <si>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</si>
  <si>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</si>
  <si>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</si>
  <si>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</si>
  <si>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</si>
  <si>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</si>
  <si>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</si>
  <si>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</si>
  <si>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</si>
  <si>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</si>
  <si>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</si>
  <si>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</si>
  <si>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</si>
  <si>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</si>
  <si>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</si>
  <si>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</si>
  <si>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</si>
  <si>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</si>
  <si>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</si>
  <si>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</si>
  <si>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</si>
  <si>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</si>
  <si>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</si>
  <si>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</si>
  <si>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</si>
  <si>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</si>
  <si>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</si>
  <si>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</si>
  <si>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</si>
  <si>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</si>
  <si>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</si>
  <si>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</si>
  <si>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</si>
  <si>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</si>
  <si>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</si>
  <si>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</si>
  <si>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</si>
  <si>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</si>
  <si>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</si>
  <si>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</si>
  <si>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</si>
  <si>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</si>
  <si>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</si>
  <si>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</si>
  <si>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</si>
  <si>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</si>
  <si>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</si>
  <si>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</si>
  <si>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</si>
  <si>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</si>
  <si>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</si>
  <si>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</si>
  <si>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</si>
  <si>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</si>
  <si>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</si>
  <si>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</si>
  <si>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</si>
  <si>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</si>
  <si>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</si>
  <si>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</si>
  <si>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</si>
  <si>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</si>
  <si>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</si>
  <si>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</si>
  <si>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</si>
  <si>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</si>
  <si>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</si>
  <si>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</si>
  <si>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</si>
  <si>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</si>
  <si>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</si>
  <si>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</si>
  <si>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</si>
  <si>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</si>
  <si>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</si>
  <si>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</si>
  <si>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</si>
  <si>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</si>
  <si>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</si>
  <si>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</si>
  <si>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</si>
  <si>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</si>
  <si>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</si>
  <si>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</si>
  <si>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</si>
  <si>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</si>
  <si>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</si>
  <si>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</si>
  <si>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</si>
  <si>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</si>
  <si>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</si>
  <si>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</si>
  <si>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</si>
  <si>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</si>
  <si>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</si>
  <si>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</si>
  <si>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</si>
  <si>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</si>
  <si>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</si>
  <si>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</si>
  <si>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</si>
  <si>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</si>
  <si>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</si>
  <si>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</si>
  <si>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</si>
  <si>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</si>
  <si>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</si>
  <si>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</si>
  <si>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</si>
  <si>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</si>
  <si>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</si>
  <si>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</si>
  <si>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</si>
  <si>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</si>
  <si>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</si>
  <si>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</si>
  <si>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</si>
  <si>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</si>
  <si>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</si>
  <si>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</si>
  <si>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</si>
  <si>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</si>
  <si>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</si>
  <si>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</si>
  <si>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</si>
  <si>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</si>
  <si>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</si>
  <si>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</si>
  <si>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</si>
  <si>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</si>
  <si>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</si>
  <si>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</si>
  <si>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</si>
  <si>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</si>
  <si>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</si>
  <si>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</si>
  <si>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</si>
  <si>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</si>
  <si>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</si>
  <si>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</si>
  <si>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</si>
  <si>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</si>
  <si>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</si>
  <si>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</si>
  <si>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</si>
  <si>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</si>
  <si>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</si>
  <si>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</si>
  <si>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</si>
  <si>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</si>
  <si>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</si>
  <si>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</si>
  <si>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</si>
  <si>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</si>
  <si>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</si>
  <si>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</si>
  <si>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</si>
  <si>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</si>
  <si>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</si>
  <si>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</si>
  <si>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</si>
  <si>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</si>
  <si>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</si>
  <si>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</si>
  <si>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</si>
  <si>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</si>
  <si>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</si>
  <si>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</si>
  <si>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</si>
  <si>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</si>
  <si>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</si>
  <si>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</si>
  <si>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</si>
  <si>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</si>
  <si>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</si>
  <si>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</si>
  <si>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</si>
  <si>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</si>
  <si>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</si>
  <si>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</si>
  <si>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</si>
  <si>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</si>
  <si>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</si>
  <si>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</si>
  <si>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</si>
  <si>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</si>
  <si>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</si>
  <si>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</si>
  <si>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</si>
  <si>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</si>
  <si>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</si>
  <si>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</si>
  <si>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</si>
  <si>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</si>
  <si>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</si>
  <si>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</si>
  <si>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</si>
  <si>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</si>
  <si>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</si>
  <si>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</si>
  <si>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</si>
  <si>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</si>
  <si>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</si>
  <si>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</si>
  <si>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</si>
  <si>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</si>
  <si>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</si>
  <si>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</si>
  <si>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</si>
  <si>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</si>
  <si>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</si>
  <si>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</si>
  <si>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</si>
  <si>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</si>
  <si>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</si>
  <si>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</si>
  <si>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</si>
  <si>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</si>
  <si>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</si>
  <si>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</si>
  <si>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</si>
  <si>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</si>
  <si>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</si>
  <si>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</si>
  <si>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</si>
  <si>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</si>
  <si>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</si>
  <si>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</si>
  <si>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</si>
  <si>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</si>
  <si>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</si>
  <si>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</si>
  <si>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</si>
  <si>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</si>
  <si>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</si>
  <si>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</si>
  <si>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</si>
  <si>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</si>
  <si>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</si>
  <si>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</si>
  <si>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</si>
  <si>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</si>
  <si>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</si>
  <si>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</si>
  <si>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</si>
  <si>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</si>
  <si>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</si>
  <si>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</si>
  <si>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</si>
  <si>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</si>
  <si>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</si>
  <si>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</si>
  <si>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</si>
  <si>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</si>
  <si>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</si>
  <si>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</si>
  <si>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</si>
  <si>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</si>
  <si>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</si>
  <si>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</si>
  <si>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</si>
  <si>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</si>
  <si>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</si>
  <si>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</si>
  <si>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</si>
  <si>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</si>
  <si>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</si>
  <si>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</si>
  <si>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</si>
  <si>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</si>
  <si>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</si>
  <si>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</si>
  <si>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</si>
  <si>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</si>
  <si>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</si>
  <si>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</si>
  <si>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</si>
  <si>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</si>
  <si>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</si>
  <si>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</si>
  <si>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</si>
  <si>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</si>
  <si>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</si>
  <si>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</si>
  <si>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</si>
  <si>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</si>
  <si>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</si>
  <si>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</si>
  <si>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</si>
  <si>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</si>
  <si>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</si>
  <si>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</si>
  <si>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</si>
  <si>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</si>
  <si>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</si>
  <si>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</si>
  <si>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</si>
  <si>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</si>
  <si>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</si>
  <si>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</si>
  <si>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</si>
  <si>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</si>
  <si>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</si>
  <si>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</si>
  <si>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</si>
  <si>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</si>
  <si>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</si>
  <si>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</si>
  <si>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</si>
  <si>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</si>
  <si>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</si>
  <si>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</si>
  <si>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</si>
  <si>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</si>
  <si>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</si>
  <si>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</si>
  <si>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</si>
  <si>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</si>
  <si>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</si>
  <si>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</si>
  <si>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</si>
  <si>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</si>
  <si>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</si>
  <si>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</si>
  <si>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</si>
  <si>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</si>
  <si>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</si>
  <si>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</si>
  <si>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</si>
  <si>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</si>
  <si>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</si>
  <si>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</si>
  <si>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</si>
  <si>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</si>
  <si>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</si>
  <si>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</si>
  <si>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</si>
  <si>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</si>
  <si>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</si>
  <si>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</si>
  <si>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</si>
  <si>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</si>
  <si>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</si>
  <si>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</si>
  <si>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</si>
  <si>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</si>
  <si>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</si>
  <si>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</si>
  <si>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</si>
  <si>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</si>
  <si>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</si>
  <si>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</si>
  <si>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</si>
  <si>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</si>
  <si>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</si>
  <si>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</si>
  <si>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</si>
  <si>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</si>
  <si>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</si>
  <si>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</si>
  <si>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</si>
  <si>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</si>
  <si>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</si>
  <si>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</si>
  <si>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</si>
  <si>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</si>
  <si>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</si>
  <si>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</si>
  <si>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</si>
  <si>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</si>
  <si>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</si>
  <si>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</si>
  <si>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</si>
  <si>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</si>
  <si>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</si>
  <si>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</si>
  <si>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</si>
  <si>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</si>
  <si>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</si>
  <si>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</si>
  <si>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</si>
  <si>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</si>
  <si>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</si>
  <si>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</si>
  <si>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</si>
  <si>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</si>
  <si>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</si>
  <si>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</si>
  <si>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</si>
  <si>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</si>
  <si>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</si>
  <si>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</si>
  <si>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</si>
  <si>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</si>
  <si>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</si>
  <si>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</si>
  <si>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</si>
  <si>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</si>
  <si>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</si>
  <si>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</si>
  <si>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</si>
  <si>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</si>
  <si>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</si>
  <si>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</si>
  <si>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</si>
  <si>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</si>
  <si>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</si>
  <si>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</si>
  <si>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</si>
  <si>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</si>
  <si>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</si>
  <si>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</si>
  <si>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</si>
  <si>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</si>
  <si>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</si>
  <si>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</si>
  <si>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</si>
  <si>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</si>
  <si>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</si>
  <si>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</si>
  <si>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</si>
  <si>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</si>
  <si>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</si>
  <si>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</si>
  <si>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</si>
  <si>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</si>
  <si>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</si>
  <si>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</si>
  <si>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</si>
  <si>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</si>
  <si>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</si>
  <si>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</si>
  <si>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</si>
  <si>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</si>
  <si>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</si>
  <si>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</si>
  <si>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</si>
  <si>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</si>
  <si>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</si>
  <si>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</si>
  <si>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</si>
  <si>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</si>
  <si>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</si>
  <si>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</si>
  <si>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</si>
  <si>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</si>
  <si>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</si>
  <si>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</si>
  <si>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</si>
  <si>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</si>
  <si>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</si>
  <si>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</si>
  <si>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</si>
  <si>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</si>
  <si>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</si>
  <si>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</si>
  <si>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</si>
  <si>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</si>
  <si>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</si>
  <si>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</si>
  <si>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</si>
  <si>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</si>
  <si>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</si>
  <si>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</si>
  <si>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</si>
  <si>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</si>
  <si>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</si>
  <si>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</si>
  <si>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</si>
  <si>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</si>
  <si>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</si>
  <si>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</si>
  <si>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</si>
  <si>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</si>
  <si>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</si>
  <si>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</si>
  <si>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</si>
  <si>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</si>
  <si>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</si>
  <si>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</si>
  <si>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</si>
  <si>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</si>
  <si>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</si>
  <si>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</si>
  <si>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</si>
  <si>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</si>
  <si>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</si>
  <si>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</si>
  <si>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</si>
  <si>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</si>
  <si>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</si>
  <si>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</si>
  <si>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</si>
  <si>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</si>
  <si>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</si>
  <si>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</si>
  <si>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</si>
  <si>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</si>
  <si>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</si>
  <si>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</si>
  <si>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</si>
  <si>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</si>
  <si>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</si>
  <si>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</si>
  <si>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</si>
  <si>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</si>
  <si>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</si>
  <si>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</si>
  <si>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</si>
  <si>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</si>
  <si>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</si>
  <si>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</si>
  <si>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</si>
  <si>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</si>
  <si>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</si>
  <si>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</si>
  <si>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</si>
  <si>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</si>
  <si>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</si>
  <si>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</si>
  <si>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</si>
  <si>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</si>
  <si>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</si>
  <si>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</si>
  <si>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</si>
  <si>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</si>
  <si>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</si>
  <si>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</si>
  <si>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</si>
  <si>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</si>
  <si>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</si>
  <si>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</si>
  <si>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</si>
  <si>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</si>
  <si>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</si>
  <si>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</si>
  <si>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</si>
  <si>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</si>
  <si>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</si>
  <si>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</si>
  <si>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</si>
  <si>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</si>
  <si>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</si>
  <si>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</si>
  <si>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</si>
  <si>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</si>
  <si>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</si>
  <si>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</si>
  <si>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</si>
  <si>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</si>
  <si>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</si>
  <si>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</si>
  <si>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</si>
  <si>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</si>
  <si>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</si>
  <si>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</si>
  <si>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</si>
  <si>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</si>
  <si>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</si>
  <si>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</si>
  <si>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</si>
  <si>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</si>
  <si>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</si>
  <si>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</si>
  <si>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</si>
  <si>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</si>
  <si>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</si>
  <si>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</si>
  <si>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</si>
  <si>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</si>
  <si>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</si>
  <si>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</si>
  <si>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</si>
  <si>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</si>
  <si>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</si>
  <si>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</si>
  <si>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</si>
  <si>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</si>
  <si>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</si>
  <si>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</si>
  <si>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</si>
  <si>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</si>
  <si>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</si>
  <si>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</si>
  <si>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</si>
  <si>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</si>
  <si>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</si>
  <si>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</si>
  <si>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</si>
  <si>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</si>
  <si>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</si>
  <si>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</si>
  <si>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</si>
  <si>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</si>
  <si>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</si>
  <si>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</si>
  <si>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</si>
  <si>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</si>
  <si>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</si>
  <si>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</si>
  <si>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</si>
  <si>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</si>
  <si>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</si>
  <si>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</si>
  <si>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</si>
  <si>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</si>
  <si>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</si>
  <si>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</si>
  <si>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</si>
  <si>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</si>
  <si>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</si>
  <si>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</si>
  <si>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</si>
  <si>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</si>
  <si>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</si>
  <si>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</si>
  <si>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</si>
  <si>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</si>
  <si>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</si>
  <si>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</si>
  <si>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</si>
  <si>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</si>
  <si>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</si>
  <si>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</si>
  <si>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</si>
  <si>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</si>
  <si>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</si>
  <si>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</si>
  <si>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</si>
  <si>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</si>
  <si>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</si>
  <si>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</si>
  <si>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</si>
  <si>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</si>
  <si>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</si>
  <si>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</si>
  <si>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</si>
  <si>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</si>
  <si>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</si>
  <si>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</si>
  <si>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</si>
  <si>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</si>
  <si>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</si>
  <si>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</si>
  <si>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</si>
  <si>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</si>
  <si>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</si>
  <si>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</si>
  <si>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</si>
  <si>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</si>
  <si>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</si>
  <si>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</si>
  <si>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</si>
  <si>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</si>
  <si>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</si>
  <si>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</si>
  <si>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</si>
  <si>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</si>
  <si>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</si>
  <si>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</si>
  <si>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</si>
  <si>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</si>
  <si>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</si>
  <si>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</si>
  <si>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</si>
  <si>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</si>
  <si>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</si>
  <si>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</si>
  <si>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</si>
  <si>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</si>
  <si>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</si>
  <si>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</si>
  <si>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</si>
  <si>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</si>
  <si>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</si>
  <si>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</si>
  <si>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</si>
  <si>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</si>
  <si>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</si>
  <si>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</si>
  <si>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</si>
  <si>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</si>
  <si>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</si>
  <si>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</si>
  <si>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</si>
  <si>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</si>
  <si>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</si>
  <si>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</si>
  <si>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</si>
  <si>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</si>
  <si>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</si>
  <si>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</si>
  <si>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</si>
  <si>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</si>
  <si>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</si>
  <si>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</si>
  <si>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</si>
  <si>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</si>
  <si>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</si>
  <si>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</si>
  <si>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</si>
  <si>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</si>
  <si>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</si>
  <si>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</si>
  <si>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</si>
  <si>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</si>
  <si>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</si>
  <si>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</si>
  <si>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</si>
  <si>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</si>
  <si>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</si>
  <si>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</si>
  <si>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</si>
  <si>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</si>
  <si>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</si>
  <si>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</si>
  <si>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</si>
  <si>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</si>
  <si>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</si>
  <si>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</si>
  <si>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</si>
  <si>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</si>
  <si>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</si>
  <si>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</si>
  <si>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</si>
  <si>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</si>
  <si>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</si>
  <si>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</si>
  <si>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</si>
  <si>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</si>
  <si>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</si>
  <si>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</si>
  <si>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</si>
  <si>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</si>
  <si>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</si>
  <si>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</si>
  <si>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</si>
  <si>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</si>
  <si>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</si>
  <si>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</si>
  <si>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</si>
  <si>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</si>
  <si>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</si>
  <si>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</si>
  <si>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</si>
  <si>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</si>
  <si>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</si>
  <si>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</si>
  <si>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</si>
  <si>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</si>
  <si>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</si>
  <si>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</si>
  <si>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</si>
  <si>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</si>
  <si>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</si>
  <si>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</si>
  <si>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</si>
  <si>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</si>
  <si>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</si>
  <si>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</si>
  <si>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</si>
  <si>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</si>
  <si>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</si>
  <si>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</si>
  <si>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</si>
  <si>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</si>
  <si>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</si>
  <si>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</si>
  <si>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</si>
  <si>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</si>
  <si>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</si>
  <si>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</si>
  <si>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</si>
  <si>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</si>
  <si>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</si>
  <si>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</si>
  <si>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</si>
  <si>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</si>
  <si>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</si>
  <si>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</si>
  <si>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</si>
  <si>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</si>
  <si>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</si>
  <si>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</si>
  <si>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</si>
  <si>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</si>
  <si>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</si>
  <si>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</si>
  <si>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</si>
  <si>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</si>
  <si>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</si>
  <si>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</si>
  <si>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</si>
  <si>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</si>
  <si>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</si>
  <si>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</si>
  <si>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</si>
  <si>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</si>
  <si>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</si>
  <si>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</si>
  <si>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</si>
  <si>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</si>
  <si>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</si>
  <si>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</si>
  <si>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</si>
  <si>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</si>
  <si>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</si>
  <si>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</si>
  <si>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</si>
  <si>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</si>
  <si>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</si>
  <si>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</si>
  <si>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</si>
  <si>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</si>
  <si>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</si>
  <si>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</si>
  <si>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</si>
  <si>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</si>
  <si>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</si>
  <si>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</si>
  <si>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</si>
  <si>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</si>
  <si>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</si>
  <si>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</si>
  <si>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</si>
  <si>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</si>
  <si>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</si>
  <si>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</si>
  <si>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</si>
  <si>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</si>
  <si>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</si>
  <si>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</si>
  <si>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</si>
  <si>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</si>
  <si>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</si>
  <si>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</si>
  <si>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</si>
  <si>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</si>
  <si>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</si>
  <si>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</si>
  <si>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</si>
  <si>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</si>
  <si>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</si>
  <si>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</si>
  <si>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</si>
  <si>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</si>
  <si>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</si>
  <si>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</si>
  <si>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</si>
  <si>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</si>
  <si>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</si>
  <si>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</si>
  <si>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</si>
  <si>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</si>
  <si>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</si>
  <si>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</si>
  <si>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</si>
  <si>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</si>
  <si>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</si>
  <si>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</si>
  <si>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</si>
  <si>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</si>
  <si>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</si>
  <si>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</si>
  <si>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</si>
  <si>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</si>
  <si>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</si>
  <si>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</si>
  <si>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</si>
  <si>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</si>
  <si>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</si>
  <si>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</si>
  <si>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</si>
  <si>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</si>
  <si>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</si>
  <si>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</si>
  <si>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</si>
  <si>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</si>
  <si>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</si>
  <si>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</si>
  <si>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</si>
  <si>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</si>
  <si>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</si>
  <si>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</si>
  <si>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</si>
  <si>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</si>
  <si>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</si>
  <si>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</si>
  <si>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</si>
  <si>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</si>
  <si>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</si>
  <si>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</si>
  <si>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</si>
  <si>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</si>
  <si>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</si>
  <si>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</si>
  <si>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</si>
  <si>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</si>
  <si>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</si>
  <si>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</si>
  <si>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</si>
  <si>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</si>
  <si>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</si>
  <si>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</si>
  <si>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</si>
  <si>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</si>
  <si>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</si>
  <si>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</si>
  <si>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</si>
  <si>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</si>
  <si>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</si>
  <si>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</si>
  <si>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</si>
  <si>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</si>
  <si>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</si>
  <si>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</si>
  <si>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</si>
  <si>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</si>
  <si>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</si>
  <si>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</si>
  <si>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</si>
  <si>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</si>
  <si>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</si>
  <si>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</si>
  <si>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</si>
  <si>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</si>
  <si>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</si>
  <si>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</si>
  <si>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</si>
  <si>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</si>
  <si>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</si>
  <si>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</si>
  <si>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</si>
  <si>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</si>
  <si>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</si>
  <si>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</si>
  <si>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</si>
  <si>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</si>
  <si>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</si>
  <si>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</si>
  <si>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</si>
  <si>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</si>
  <si>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</si>
  <si>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</si>
  <si>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</si>
  <si>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</si>
  <si>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</si>
  <si>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</si>
  <si>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</si>
  <si>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</si>
  <si>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</si>
  <si>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</si>
  <si>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</si>
  <si>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</si>
  <si>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</si>
  <si>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</si>
  <si>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</si>
  <si>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</si>
  <si>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</si>
  <si>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</si>
  <si>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</si>
  <si>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</si>
  <si>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</si>
  <si>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</si>
  <si>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</si>
  <si>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</si>
  <si>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</si>
  <si>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</si>
  <si>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</si>
  <si>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</si>
  <si>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</si>
  <si>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</si>
  <si>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</si>
  <si>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</si>
  <si>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</si>
  <si>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</si>
  <si>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</si>
  <si>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</si>
  <si>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</si>
  <si>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</si>
  <si>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</si>
  <si>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</si>
  <si>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</si>
  <si>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</si>
  <si>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</si>
  <si>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</si>
  <si>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</si>
  <si>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</si>
  <si>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</si>
  <si>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</si>
  <si>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</si>
  <si>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</si>
  <si>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</si>
  <si>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</si>
  <si>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</si>
  <si>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</si>
  <si>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</si>
  <si>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</si>
  <si>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</si>
  <si>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</si>
  <si>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</si>
  <si>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</si>
  <si>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</si>
  <si>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</si>
  <si>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</si>
  <si>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</si>
  <si>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</si>
  <si>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</si>
  <si>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</si>
  <si>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</si>
  <si>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</si>
  <si>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</si>
  <si>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</si>
  <si>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</si>
  <si>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</si>
  <si>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</si>
  <si>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</si>
  <si>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</si>
  <si>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</si>
  <si>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</si>
  <si>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</si>
  <si>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</si>
  <si>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</si>
  <si>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</si>
  <si>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</si>
  <si>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</si>
  <si>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</si>
  <si>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</si>
  <si>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</si>
  <si>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</si>
  <si>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</si>
  <si>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</si>
  <si>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</si>
  <si>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</si>
  <si>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</si>
  <si>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</si>
  <si>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</si>
  <si>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</si>
  <si>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</si>
  <si>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</si>
  <si>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</si>
  <si>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</si>
  <si>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</si>
  <si>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</si>
  <si>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</si>
  <si>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</si>
  <si>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</si>
  <si>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</si>
  <si>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</si>
  <si>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</si>
  <si>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</si>
  <si>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</si>
  <si>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</si>
  <si>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</si>
  <si>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</si>
  <si>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</si>
  <si>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</si>
  <si>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</si>
  <si>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</si>
  <si>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</si>
  <si>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</si>
  <si>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</si>
  <si>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</si>
  <si>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</si>
  <si>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</si>
  <si>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</si>
  <si>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</si>
  <si>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</si>
  <si>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</si>
  <si>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</si>
  <si>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</si>
  <si>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</si>
  <si>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</si>
  <si>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</si>
  <si>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</si>
  <si>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</si>
  <si>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</si>
  <si>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</si>
  <si>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</si>
  <si>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</si>
  <si>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</si>
  <si>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</si>
  <si>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</si>
  <si>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</si>
  <si>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</si>
  <si>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</si>
  <si>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</si>
  <si>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</si>
  <si>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</si>
  <si>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</si>
  <si>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</si>
  <si>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</si>
  <si>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</si>
  <si>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</si>
  <si>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</si>
  <si>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</si>
  <si>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</si>
  <si>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</si>
  <si>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</si>
  <si>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</si>
  <si>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</si>
  <si>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</si>
  <si>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</si>
  <si>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</si>
  <si>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</si>
  <si>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</si>
  <si>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</si>
  <si>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</si>
  <si>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</si>
  <si>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</si>
  <si>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</si>
  <si>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</si>
  <si>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</si>
  <si>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</si>
  <si>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</si>
  <si>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</si>
  <si>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</si>
  <si>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</si>
  <si>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</si>
  <si>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</si>
  <si>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</si>
  <si>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</si>
  <si>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</si>
  <si>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</si>
  <si>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</si>
  <si>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</si>
  <si>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</si>
  <si>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</si>
  <si>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</si>
  <si>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</si>
  <si>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</si>
  <si>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</si>
  <si>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</si>
  <si>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</si>
  <si>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</si>
  <si>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</si>
  <si>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</si>
  <si>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</si>
  <si>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</si>
  <si>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</si>
  <si>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</si>
  <si>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</si>
  <si>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</si>
  <si>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</si>
  <si>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</si>
  <si>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</si>
  <si>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</si>
  <si>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</si>
  <si>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</si>
  <si>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</si>
  <si>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</si>
  <si>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</si>
  <si>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</si>
  <si>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</si>
  <si>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</si>
  <si>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</si>
  <si>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</si>
  <si>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</si>
  <si>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</si>
  <si>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</si>
  <si>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</si>
  <si>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</si>
  <si>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</si>
  <si>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</si>
  <si>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</si>
  <si>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</si>
  <si>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</si>
  <si>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</si>
  <si>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</si>
  <si>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</si>
  <si>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</si>
  <si>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</si>
  <si>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</si>
  <si>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</si>
  <si>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</si>
  <si>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</si>
  <si>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</si>
  <si>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</si>
  <si>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</si>
  <si>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</si>
  <si>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</si>
  <si>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</si>
  <si>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</si>
  <si>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</si>
  <si>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</si>
  <si>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</si>
  <si>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</si>
  <si>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</si>
  <si>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</si>
  <si>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</si>
  <si>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</si>
  <si>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</si>
  <si>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</si>
  <si>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</si>
  <si>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</si>
  <si>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</si>
  <si>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</si>
  <si>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</si>
  <si>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</si>
  <si>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</si>
  <si>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</si>
  <si>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</si>
  <si>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</si>
  <si>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</si>
  <si>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</si>
  <si>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</si>
  <si>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</si>
  <si>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</si>
  <si>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</si>
  <si>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</si>
  <si>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</si>
  <si>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</si>
  <si>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</si>
  <si>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</si>
  <si>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</si>
  <si>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</si>
  <si>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</si>
  <si>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</si>
  <si>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</si>
  <si>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</si>
  <si>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</si>
  <si>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</si>
  <si>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</si>
  <si>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</si>
  <si>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</si>
  <si>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</si>
  <si>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</si>
  <si>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</si>
  <si>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</si>
  <si>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</si>
  <si>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</si>
  <si>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</si>
  <si>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</si>
  <si>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</si>
  <si>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</si>
  <si>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</si>
  <si>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</si>
  <si>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</si>
  <si>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</si>
  <si>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</si>
  <si>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</si>
  <si>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</si>
  <si>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</si>
  <si>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</si>
  <si>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</si>
  <si>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</si>
  <si>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</si>
  <si>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</si>
  <si>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</si>
  <si>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</si>
  <si>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</si>
  <si>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</si>
  <si>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</si>
  <si>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</si>
  <si>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</si>
  <si>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</si>
  <si>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</si>
  <si>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</si>
  <si>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</si>
  <si>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</si>
  <si>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</si>
  <si>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</si>
  <si>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</si>
  <si>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</si>
  <si>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</si>
  <si>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</si>
  <si>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</si>
  <si>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</si>
  <si>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</si>
  <si>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</si>
  <si>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</si>
  <si>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</si>
  <si>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</si>
  <si>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</si>
  <si>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</si>
  <si>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</si>
  <si>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</si>
  <si>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</si>
  <si>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</si>
  <si>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</si>
  <si>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</si>
  <si>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</si>
  <si>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</si>
  <si>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</si>
  <si>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</si>
  <si>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</si>
  <si>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</si>
  <si>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</si>
  <si>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</si>
  <si>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</si>
  <si>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</si>
  <si>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</si>
  <si>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</si>
  <si>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</si>
  <si>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</si>
  <si>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</si>
  <si>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</si>
  <si>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</si>
  <si>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</si>
  <si>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</si>
  <si>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</si>
  <si>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</si>
  <si>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</si>
  <si>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</si>
  <si>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</si>
  <si>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</si>
  <si>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</si>
  <si>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</si>
  <si>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</si>
  <si>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</si>
  <si>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</si>
  <si>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</si>
  <si>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</si>
  <si>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</si>
  <si>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</si>
  <si>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</si>
  <si>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</si>
  <si>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</si>
  <si>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</si>
  <si>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</si>
  <si>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</si>
  <si>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</si>
  <si>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</si>
  <si>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</si>
  <si>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</si>
  <si>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</si>
  <si>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</si>
  <si>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</si>
  <si>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</si>
  <si>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</si>
  <si>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</si>
  <si>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</si>
  <si>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</si>
  <si>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</si>
  <si>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</si>
  <si>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</si>
  <si>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</si>
  <si>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</si>
  <si>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</si>
  <si>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</si>
  <si>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</si>
  <si>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</si>
  <si>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</si>
  <si>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</si>
  <si>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</si>
  <si>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</si>
  <si>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</si>
  <si>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</si>
  <si>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</si>
  <si>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</si>
  <si>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</si>
  <si>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</si>
  <si>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</si>
  <si>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</si>
  <si>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</si>
  <si>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</si>
  <si>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</si>
  <si>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</si>
  <si>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</si>
  <si>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</si>
  <si>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</si>
  <si>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</si>
  <si>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</si>
  <si>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</si>
  <si>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</si>
  <si>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</si>
  <si>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</si>
  <si>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</si>
  <si>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</si>
  <si>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</si>
  <si>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</si>
  <si>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</si>
  <si>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</si>
  <si>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</si>
  <si>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</si>
  <si>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</si>
  <si>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</si>
  <si>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</si>
  <si>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</si>
  <si>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</si>
  <si>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</si>
  <si>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</si>
  <si>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</si>
  <si>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</si>
  <si>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</si>
  <si>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</si>
  <si>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</si>
  <si>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</si>
  <si>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</si>
  <si>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</si>
  <si>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</si>
  <si>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</si>
  <si>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</si>
  <si>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</si>
  <si>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</si>
  <si>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</si>
  <si>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</si>
  <si>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</si>
  <si>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</si>
  <si>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</si>
  <si>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</si>
  <si>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</si>
  <si>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</si>
  <si>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</si>
  <si>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</si>
  <si>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</si>
  <si>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</si>
  <si>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</si>
  <si>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</si>
  <si>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</si>
  <si>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</si>
  <si>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</si>
  <si>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</si>
  <si>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</si>
  <si>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</si>
  <si>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</si>
  <si>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</si>
  <si>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</si>
  <si>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</si>
  <si>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</si>
  <si>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</si>
  <si>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</si>
  <si>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</si>
  <si>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</si>
  <si>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</si>
  <si>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</si>
  <si>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</si>
  <si>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</si>
  <si>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</si>
  <si>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</si>
  <si>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</si>
  <si>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</si>
  <si>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</si>
  <si>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</si>
  <si>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</si>
  <si>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</si>
  <si>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</si>
  <si>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</si>
  <si>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</si>
  <si>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</si>
  <si>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</si>
  <si>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</si>
  <si>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</si>
  <si>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</si>
  <si>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</si>
  <si>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</si>
  <si>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</si>
  <si>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</si>
  <si>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</si>
  <si>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</si>
  <si>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</si>
  <si>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</si>
  <si>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</si>
  <si>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</si>
  <si>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</si>
  <si>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</si>
  <si>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</si>
  <si>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</si>
  <si>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</si>
  <si>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</si>
  <si>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</si>
  <si>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</si>
  <si>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</si>
  <si>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</si>
  <si>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</si>
  <si>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</si>
  <si>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</si>
  <si>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</si>
  <si>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</si>
  <si>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</si>
  <si>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</si>
  <si>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</si>
  <si>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</si>
  <si>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</si>
  <si>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</si>
  <si>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</si>
  <si>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</si>
  <si>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</si>
  <si>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</si>
  <si>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</si>
  <si>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</si>
  <si>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</si>
  <si>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</si>
  <si>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</si>
  <si>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</si>
  <si>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</si>
  <si>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</si>
  <si>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</si>
  <si>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</si>
  <si>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</si>
  <si>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</si>
  <si>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</si>
  <si>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</si>
  <si>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</si>
  <si>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</si>
  <si>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</si>
  <si>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</si>
  <si>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</si>
  <si>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</si>
  <si>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</si>
  <si>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</si>
  <si>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</si>
  <si>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</si>
  <si>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</si>
  <si>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</si>
  <si>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</si>
  <si>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</si>
  <si>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</si>
  <si>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</si>
  <si>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</si>
  <si>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</si>
  <si>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</si>
  <si>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</si>
  <si>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</si>
  <si>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</si>
  <si>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</si>
  <si>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</si>
  <si>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</si>
  <si>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</si>
  <si>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</si>
  <si>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</si>
  <si>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</si>
  <si>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</si>
  <si>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</si>
  <si>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</si>
  <si>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</si>
  <si>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</si>
  <si>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</si>
  <si>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</si>
  <si>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</si>
  <si>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</si>
  <si>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</si>
  <si>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</si>
  <si>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</si>
  <si>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</si>
  <si>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</si>
  <si>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</si>
  <si>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</si>
  <si>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</si>
  <si>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</si>
  <si>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</si>
  <si>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</si>
  <si>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</si>
  <si>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</si>
  <si>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</si>
  <si>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</si>
  <si>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</si>
  <si>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</si>
  <si>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</si>
  <si>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</si>
  <si>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</si>
  <si>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</si>
  <si>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</si>
  <si>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</si>
  <si>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</si>
  <si>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</si>
  <si>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</si>
  <si>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</si>
  <si>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</si>
  <si>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</si>
  <si>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</si>
  <si>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</si>
  <si>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</si>
  <si>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</si>
  <si>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</si>
  <si>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</si>
  <si>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</si>
  <si>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</si>
  <si>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</si>
  <si>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</si>
  <si>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</si>
  <si>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</si>
  <si>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</si>
  <si>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</si>
  <si>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</si>
  <si>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</si>
  <si>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</si>
  <si>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</si>
  <si>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</si>
  <si>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</si>
  <si>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</si>
  <si>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</si>
  <si>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</si>
  <si>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</si>
  <si>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</si>
  <si>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</si>
  <si>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</si>
  <si>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</si>
  <si>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</si>
  <si>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</si>
  <si>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</si>
  <si>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</si>
  <si>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</si>
  <si>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</si>
  <si>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</si>
  <si>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</si>
  <si>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</si>
  <si>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</si>
  <si>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</si>
  <si>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</si>
  <si>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</si>
  <si>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</si>
  <si>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</si>
  <si>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</si>
  <si>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</si>
  <si>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</si>
  <si>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</si>
  <si>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</si>
  <si>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</si>
  <si>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</si>
  <si>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</si>
  <si>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</si>
  <si>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</si>
  <si>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</si>
  <si>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</si>
  <si>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</si>
  <si>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</si>
  <si>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</si>
  <si>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</si>
  <si>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</si>
  <si>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</si>
  <si>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</si>
  <si>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</si>
  <si>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</si>
  <si>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</si>
  <si>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</si>
  <si>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</si>
  <si>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</si>
  <si>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</si>
  <si>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</si>
  <si>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</si>
  <si>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</si>
  <si>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</si>
  <si>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</si>
  <si>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</si>
  <si>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</si>
  <si>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</si>
  <si>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</si>
  <si>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</si>
  <si>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</si>
  <si>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</si>
  <si>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</si>
  <si>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</si>
  <si>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</si>
  <si>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</si>
  <si>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</si>
  <si>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</si>
  <si>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</si>
  <si>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</si>
  <si>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</si>
  <si>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</si>
  <si>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</si>
  <si>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</si>
  <si>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</si>
  <si>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</si>
  <si>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</si>
  <si>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</si>
  <si>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</si>
  <si>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</si>
  <si>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</si>
  <si>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</si>
  <si>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</si>
  <si>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</si>
  <si>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</si>
  <si>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</si>
  <si>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</si>
  <si>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</si>
  <si>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</si>
  <si>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</si>
  <si>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</si>
  <si>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</si>
  <si>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</si>
  <si>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</si>
  <si>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</si>
  <si>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</si>
  <si>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</si>
  <si>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</si>
  <si>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</si>
  <si>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</si>
  <si>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</si>
  <si>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</si>
  <si>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</si>
  <si>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</si>
  <si>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</si>
  <si>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</si>
  <si>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</si>
  <si>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</si>
  <si>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</si>
  <si>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</si>
  <si>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</si>
  <si>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</si>
  <si>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</si>
  <si>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</si>
  <si>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</si>
  <si>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</si>
  <si>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</si>
  <si>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</si>
  <si>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</si>
  <si>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</si>
  <si>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</si>
  <si>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</si>
  <si>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</si>
  <si>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</si>
  <si>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</si>
  <si>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</si>
  <si>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</si>
  <si>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</si>
  <si>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</si>
  <si>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</si>
  <si>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</si>
  <si>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</si>
  <si>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</si>
  <si>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</si>
  <si>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</si>
  <si>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</si>
  <si>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</si>
  <si>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</si>
  <si>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</si>
  <si>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</si>
  <si>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</si>
  <si>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</si>
  <si>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</si>
  <si>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</si>
  <si>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</si>
  <si>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</si>
  <si>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</si>
  <si>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</si>
  <si>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</si>
  <si>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</si>
  <si>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</si>
  <si>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</si>
  <si>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</si>
  <si>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</si>
  <si>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</si>
  <si>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</si>
  <si>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</si>
  <si>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</si>
  <si>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</si>
  <si>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</si>
  <si>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</si>
  <si>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</si>
  <si>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</si>
  <si>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</si>
  <si>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</si>
  <si>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</si>
  <si>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</si>
  <si>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</si>
  <si>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</si>
  <si>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</si>
  <si>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</si>
  <si>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</si>
  <si>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</si>
  <si>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</si>
  <si>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</si>
  <si>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</si>
  <si>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</si>
  <si>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</si>
  <si>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</si>
  <si>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</si>
  <si>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</si>
  <si>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</si>
  <si>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</si>
  <si>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</si>
  <si>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</si>
  <si>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</si>
  <si>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</si>
  <si>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</si>
  <si>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</si>
  <si>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</si>
  <si>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</si>
  <si>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</si>
  <si>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</si>
  <si>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</si>
  <si>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</si>
  <si>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</si>
  <si>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</si>
  <si>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</si>
  <si>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</si>
  <si>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</si>
  <si>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</si>
  <si>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</si>
  <si>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</si>
  <si>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</si>
  <si>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</si>
  <si>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</si>
  <si>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</si>
  <si>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</si>
  <si>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</si>
  <si>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</si>
  <si>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</si>
  <si>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</si>
  <si>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</si>
  <si>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</si>
  <si>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</si>
  <si>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</si>
  <si>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</si>
  <si>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</si>
  <si>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</si>
  <si>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</si>
  <si>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</si>
  <si>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</si>
  <si>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</si>
  <si>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</si>
  <si>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</si>
  <si>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</si>
  <si>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</si>
  <si>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</si>
  <si>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</si>
  <si>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</si>
  <si>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</si>
  <si>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</si>
  <si>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</si>
  <si>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</si>
  <si>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</si>
  <si>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</si>
  <si>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</si>
  <si>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</si>
  <si>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</si>
  <si>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</si>
  <si>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</si>
  <si>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</si>
  <si>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</si>
  <si>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</si>
  <si>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</si>
  <si>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</si>
  <si>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</si>
  <si>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</si>
  <si>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</si>
  <si>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</si>
  <si>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</si>
  <si>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</si>
  <si>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</si>
  <si>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</si>
  <si>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</si>
  <si>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</si>
  <si>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</si>
  <si>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</si>
  <si>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</si>
  <si>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</si>
  <si>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</si>
  <si>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</si>
  <si>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</si>
  <si>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</si>
  <si>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</si>
  <si>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</si>
  <si>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</si>
  <si>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</si>
  <si>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</si>
  <si>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</si>
  <si>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</si>
  <si>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</si>
  <si>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</si>
  <si>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</si>
  <si>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</si>
  <si>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</si>
  <si>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</si>
  <si>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</si>
  <si>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</si>
  <si>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</si>
  <si>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</si>
  <si>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</si>
  <si>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</si>
  <si>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</si>
  <si>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</si>
  <si>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</si>
  <si>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</si>
  <si>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</si>
  <si>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</si>
  <si>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</si>
  <si>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</si>
  <si>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</si>
  <si>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</si>
  <si>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</si>
  <si>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</si>
  <si>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</si>
  <si>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</si>
  <si>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</si>
  <si>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</si>
  <si>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</si>
  <si>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</si>
  <si>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</si>
  <si>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</si>
  <si>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</si>
  <si>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</si>
  <si>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</si>
  <si>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</si>
  <si>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</si>
  <si>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</si>
  <si>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</si>
  <si>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</si>
  <si>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</si>
  <si>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</si>
  <si>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</si>
  <si>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</si>
  <si>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</si>
  <si>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</si>
  <si>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</si>
  <si>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</si>
  <si>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</si>
  <si>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</si>
  <si>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</si>
  <si>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</si>
  <si>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</si>
  <si>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</si>
  <si>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</si>
  <si>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</si>
  <si>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</si>
  <si>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</si>
  <si>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</si>
  <si>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</si>
  <si>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</si>
  <si>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</si>
  <si>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</si>
  <si>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</si>
  <si>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</si>
  <si>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</si>
  <si>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</si>
  <si>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</si>
  <si>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</si>
  <si>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</si>
  <si>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</si>
  <si>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</si>
  <si>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</si>
  <si>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</si>
  <si>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</si>
  <si>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</si>
  <si>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</si>
  <si>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</si>
  <si>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</si>
  <si>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</si>
  <si>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</si>
  <si>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</si>
  <si>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</si>
  <si>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</si>
  <si>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</si>
  <si>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</si>
  <si>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</si>
  <si>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</si>
  <si>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</si>
  <si>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</si>
  <si>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</si>
  <si>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</si>
  <si>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</si>
  <si>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</si>
  <si>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</si>
  <si>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</si>
  <si>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</si>
  <si>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</si>
  <si>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</si>
  <si>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</si>
  <si>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</si>
  <si>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</si>
  <si>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</si>
  <si>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</si>
  <si>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</si>
  <si>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</si>
  <si>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</si>
  <si>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</si>
  <si>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</si>
  <si>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</si>
  <si>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</si>
  <si>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</si>
  <si>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</si>
  <si>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</si>
  <si>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</si>
  <si>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</si>
  <si>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</si>
  <si>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</si>
  <si>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</si>
  <si>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</si>
  <si>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</si>
  <si>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</si>
  <si>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</si>
  <si>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</si>
  <si>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</si>
  <si>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</si>
  <si>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</si>
  <si>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</si>
  <si>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</si>
  <si>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</si>
  <si>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</si>
  <si>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</si>
  <si>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</si>
  <si>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</si>
  <si>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</si>
  <si>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</si>
  <si>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</si>
  <si>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</si>
  <si>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</si>
  <si>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</si>
  <si>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</si>
  <si>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</si>
  <si>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</si>
  <si>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</si>
  <si>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</si>
  <si>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</si>
  <si>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</si>
  <si>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</si>
  <si>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</si>
  <si>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</si>
  <si>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</si>
  <si>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</si>
  <si>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</si>
  <si>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</si>
  <si>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</si>
  <si>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</si>
  <si>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</si>
  <si>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</si>
  <si>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</si>
  <si>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</si>
  <si>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</si>
  <si>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</si>
  <si>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</si>
  <si>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</si>
  <si>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</si>
  <si>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</si>
  <si>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</si>
  <si>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</si>
  <si>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</si>
  <si>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</si>
  <si>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</si>
  <si>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</si>
  <si>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</si>
  <si>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</si>
  <si>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</si>
  <si>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</si>
  <si>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</si>
  <si>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</si>
  <si>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</si>
  <si>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</si>
  <si>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</si>
  <si>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</si>
  <si>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</si>
  <si>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</si>
  <si>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</si>
  <si>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</si>
  <si>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</si>
  <si>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</si>
  <si>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</si>
  <si>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</si>
  <si>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</si>
  <si>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</si>
  <si>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</si>
  <si>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</si>
  <si>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</si>
  <si>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</si>
  <si>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</si>
  <si>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</si>
  <si>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</si>
  <si>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</si>
  <si>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</si>
  <si>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</si>
  <si>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</si>
  <si>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</si>
  <si>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</si>
  <si>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</si>
  <si>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</si>
  <si>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</si>
  <si>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</si>
  <si>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</si>
  <si>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</si>
  <si>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</si>
  <si>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</si>
  <si>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</si>
  <si>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</si>
  <si>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</si>
  <si>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</si>
  <si>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</si>
  <si>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</si>
  <si>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</si>
  <si>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</si>
  <si>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</si>
  <si>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</si>
  <si>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</si>
  <si>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</si>
  <si>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</si>
  <si>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</si>
  <si>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</si>
  <si>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</si>
  <si>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</si>
  <si>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</si>
  <si>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</si>
  <si>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</si>
  <si>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</si>
  <si>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</si>
  <si>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</si>
  <si>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</si>
  <si>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</si>
  <si>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</si>
  <si>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</si>
  <si>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</si>
  <si>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</si>
  <si>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</si>
  <si>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</si>
  <si>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</si>
  <si>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</si>
  <si>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</si>
  <si>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</si>
  <si>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</si>
  <si>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</si>
  <si>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</si>
  <si>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</si>
  <si>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</si>
  <si>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</si>
  <si>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</si>
  <si>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</si>
  <si>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</si>
  <si>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</si>
  <si>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</si>
  <si>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</si>
  <si>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</si>
  <si>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</si>
  <si>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</si>
  <si>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</si>
  <si>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</si>
  <si>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</si>
  <si>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</si>
  <si>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</si>
  <si>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</si>
  <si>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</si>
  <si>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</si>
  <si>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</si>
  <si>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</si>
  <si>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</si>
  <si>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</si>
  <si>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</si>
  <si>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</si>
  <si>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</si>
  <si>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</si>
  <si>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</si>
  <si>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</si>
  <si>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</si>
  <si>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</si>
  <si>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</si>
  <si>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</si>
  <si>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</si>
  <si>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</si>
  <si>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</si>
  <si>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</si>
  <si>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</si>
  <si>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</si>
  <si>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</si>
  <si>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</si>
  <si>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</si>
  <si>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</si>
  <si>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</si>
  <si>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</si>
  <si>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</si>
  <si>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</si>
  <si>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</si>
  <si>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</si>
  <si>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</si>
  <si>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</si>
  <si>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</si>
  <si>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</si>
  <si>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</si>
  <si>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</si>
  <si>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</si>
  <si>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</si>
  <si>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</si>
  <si>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</si>
  <si>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</si>
  <si>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</si>
  <si>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</si>
  <si>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</si>
  <si>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</si>
  <si>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</si>
  <si>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</si>
  <si>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</si>
  <si>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</si>
  <si>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</si>
  <si>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</si>
  <si>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</si>
  <si>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</si>
  <si>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</si>
  <si>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</si>
  <si>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</si>
  <si>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</si>
  <si>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</si>
  <si>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</si>
  <si>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</si>
  <si>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</si>
  <si>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</si>
  <si>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</si>
  <si>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</si>
  <si>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</si>
  <si>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</si>
  <si>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</si>
  <si>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</si>
  <si>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</si>
  <si>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</si>
  <si>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</si>
  <si>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</si>
  <si>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</si>
  <si>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</si>
  <si>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</si>
  <si>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</si>
  <si>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</si>
  <si>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</si>
  <si>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</si>
  <si>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</si>
  <si>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</si>
  <si>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</si>
  <si>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</si>
  <si>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</si>
  <si>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</si>
  <si>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</si>
  <si>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</si>
  <si>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</si>
  <si>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</si>
  <si>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</si>
  <si>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</si>
  <si>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</si>
  <si>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</si>
  <si>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</si>
  <si>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</si>
  <si>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</si>
  <si>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</si>
  <si>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</si>
  <si>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</si>
  <si>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</si>
  <si>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</si>
  <si>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</si>
  <si>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</si>
  <si>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</si>
  <si>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</si>
  <si>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</si>
  <si>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</si>
  <si>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</si>
  <si>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</si>
  <si>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</si>
  <si>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</si>
  <si>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</si>
  <si>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</si>
  <si>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</si>
  <si>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</si>
  <si>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</si>
  <si>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</si>
  <si>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</si>
  <si>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</si>
  <si>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</si>
  <si>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</si>
  <si>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</si>
  <si>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</si>
  <si>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</si>
  <si>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</si>
  <si>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</si>
  <si>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</si>
  <si>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</si>
  <si>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</si>
  <si>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</si>
  <si>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</si>
  <si>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</si>
  <si>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</si>
  <si>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</si>
  <si>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</si>
  <si>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</si>
  <si>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</si>
  <si>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</si>
  <si>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</si>
  <si>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</si>
  <si>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</si>
  <si>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</si>
  <si>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</si>
  <si>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</si>
  <si>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</si>
  <si>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</si>
  <si>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</si>
  <si>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</si>
  <si>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</si>
  <si>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</si>
  <si>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</si>
  <si>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</si>
  <si>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</si>
  <si>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</si>
  <si>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</si>
  <si>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</si>
  <si>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</si>
  <si>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</si>
  <si>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</si>
  <si>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</si>
  <si>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</si>
  <si>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</si>
  <si>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</si>
  <si>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</si>
  <si>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</si>
  <si>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</si>
  <si>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</si>
  <si>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</si>
  <si>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</si>
  <si>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</si>
  <si>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</si>
  <si>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</si>
  <si>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</si>
  <si>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</si>
  <si>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</si>
  <si>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</si>
  <si>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</si>
  <si>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</si>
  <si>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</si>
  <si>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</si>
  <si>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</si>
  <si>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</si>
  <si>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</si>
  <si>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</si>
  <si>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</si>
  <si>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</si>
  <si>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</si>
  <si>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</si>
  <si>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</si>
  <si>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</si>
  <si>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</si>
  <si>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</si>
  <si>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</si>
  <si>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</si>
  <si>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</si>
  <si>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</si>
  <si>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</si>
  <si>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</si>
  <si>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</si>
  <si>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</si>
  <si>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</si>
  <si>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</si>
  <si>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</si>
  <si>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</si>
  <si>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</si>
  <si>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</si>
  <si>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</si>
  <si>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</si>
  <si>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</si>
  <si>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</si>
  <si>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</si>
  <si>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</si>
  <si>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</si>
  <si>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</si>
  <si>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</si>
  <si>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</si>
  <si>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</si>
  <si>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</si>
  <si>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</si>
  <si>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</si>
  <si>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</si>
  <si>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</si>
  <si>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</si>
  <si>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</si>
  <si>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</si>
  <si>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</si>
  <si>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</si>
  <si>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</si>
  <si>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</si>
  <si>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</si>
  <si>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</si>
  <si>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</si>
  <si>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</si>
  <si>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</si>
  <si>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</si>
  <si>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</si>
  <si>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</si>
  <si>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</si>
  <si>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</si>
  <si>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</si>
  <si>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</si>
  <si>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</si>
  <si>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</si>
  <si>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</si>
  <si>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</si>
  <si>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</si>
  <si>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</si>
  <si>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</si>
  <si>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</si>
  <si>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</si>
  <si>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</si>
  <si>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</si>
  <si>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</si>
  <si>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</si>
  <si>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</si>
  <si>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</si>
  <si>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</si>
  <si>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</si>
  <si>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</si>
  <si>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</si>
  <si>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</si>
  <si>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</si>
  <si>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</si>
  <si>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</si>
  <si>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</si>
  <si>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</si>
  <si>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</si>
  <si>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</si>
  <si>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</si>
  <si>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</si>
  <si>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</si>
  <si>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</si>
  <si>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</si>
  <si>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</si>
  <si>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</si>
  <si>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</si>
  <si>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</si>
  <si>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</si>
  <si>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</si>
  <si>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</si>
  <si>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</si>
  <si>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</si>
  <si>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</si>
  <si>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</si>
  <si>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</si>
  <si>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</si>
  <si>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</si>
  <si>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</si>
  <si>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</si>
  <si>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</si>
  <si>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</si>
  <si>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</si>
  <si>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</si>
  <si>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</si>
  <si>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</si>
  <si>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</si>
  <si>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</si>
  <si>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</si>
  <si>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</si>
  <si>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</si>
  <si>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</si>
  <si>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</si>
  <si>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</si>
  <si>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</si>
  <si>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</si>
  <si>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</si>
  <si>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</si>
  <si>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</si>
  <si>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</si>
  <si>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</si>
  <si>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</si>
  <si>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</si>
  <si>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</si>
  <si>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</si>
  <si>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</si>
  <si>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</si>
  <si>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</si>
  <si>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</si>
  <si>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</si>
  <si>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</si>
  <si>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</si>
  <si>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</si>
  <si>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</si>
  <si>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</si>
  <si>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</si>
  <si>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</si>
  <si>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</si>
  <si>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</si>
  <si>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</si>
  <si>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</si>
  <si>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</si>
  <si>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</si>
  <si>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</si>
  <si>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</si>
  <si>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</si>
  <si>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</si>
  <si>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</si>
  <si>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</si>
  <si>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</si>
  <si>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</si>
  <si>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</si>
  <si>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</si>
  <si>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</si>
  <si>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</si>
  <si>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</si>
  <si>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</si>
  <si>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</si>
  <si>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</si>
  <si>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</si>
  <si>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</si>
  <si>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</si>
  <si>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</si>
  <si>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</si>
  <si>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</si>
  <si>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</si>
  <si>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</si>
  <si>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</si>
  <si>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</si>
  <si>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</si>
  <si>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</si>
  <si>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</si>
  <si>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</si>
  <si>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</si>
  <si>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</si>
  <si>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</si>
  <si>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</si>
  <si>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</si>
  <si>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</si>
  <si>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</si>
  <si>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</si>
  <si>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</si>
  <si>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</si>
  <si>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</si>
  <si>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</si>
  <si>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</si>
  <si>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</si>
  <si>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</si>
  <si>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</si>
  <si>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</si>
  <si>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</si>
  <si>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</si>
  <si>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</si>
  <si>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</si>
  <si>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</si>
  <si>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</si>
  <si>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</si>
  <si>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</si>
  <si>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</si>
  <si>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</si>
  <si>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</si>
  <si>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</si>
  <si>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</si>
  <si>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</si>
  <si>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</si>
  <si>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</si>
  <si>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</si>
  <si>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</si>
  <si>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</si>
  <si>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</si>
  <si>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</si>
  <si>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</si>
  <si>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</si>
  <si>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</si>
  <si>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</si>
  <si>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</si>
  <si>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</si>
  <si>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</si>
  <si>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</si>
  <si>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</si>
  <si>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</si>
  <si>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</si>
  <si>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</si>
  <si>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</si>
  <si>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</si>
  <si>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</si>
  <si>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</si>
  <si>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</si>
  <si>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</si>
  <si>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</si>
  <si>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</si>
  <si>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</si>
  <si>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</si>
  <si>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</si>
  <si>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</si>
  <si>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</si>
  <si>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</si>
  <si>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</si>
  <si>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</si>
  <si>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</si>
  <si>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</si>
  <si>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</si>
  <si>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</si>
  <si>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</si>
  <si>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</si>
  <si>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</si>
  <si>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</si>
  <si>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</si>
  <si>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</si>
  <si>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</si>
  <si>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</si>
  <si>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</si>
  <si>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</si>
  <si>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</si>
  <si>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</si>
  <si>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</si>
  <si>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</si>
  <si>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</si>
  <si>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</si>
  <si>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</si>
  <si>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</si>
  <si>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</si>
  <si>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</si>
  <si>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</si>
  <si>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</si>
  <si>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</si>
  <si>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</si>
  <si>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</si>
  <si>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</si>
  <si>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</si>
  <si>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</si>
  <si>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</si>
  <si>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</si>
  <si>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</si>
  <si>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</si>
  <si>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</si>
  <si>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</si>
  <si>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</si>
  <si>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</si>
  <si>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</si>
  <si>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</si>
  <si>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</si>
  <si>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</si>
  <si>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</si>
  <si>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</si>
  <si>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</si>
  <si>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</si>
  <si>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</si>
  <si>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</si>
  <si>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</si>
  <si>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</si>
  <si>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</si>
  <si>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</si>
  <si>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</si>
  <si>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</si>
  <si>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</si>
  <si>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</si>
  <si>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</si>
  <si>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</si>
  <si>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</si>
  <si>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</si>
  <si>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</si>
  <si>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</si>
  <si>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</si>
  <si>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</si>
  <si>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</si>
  <si>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</si>
  <si>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</si>
  <si>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</si>
  <si>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</si>
  <si>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</si>
  <si>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</si>
  <si>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</si>
  <si>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</si>
  <si>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</si>
  <si>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</si>
  <si>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</si>
  <si>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</si>
  <si>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</si>
  <si>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</si>
  <si>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</si>
  <si>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</si>
  <si>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</si>
  <si>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</si>
  <si>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</si>
  <si>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</si>
  <si>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</si>
  <si>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</si>
  <si>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</si>
  <si>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</si>
  <si>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</si>
  <si>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</si>
  <si>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</si>
  <si>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</si>
  <si>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</si>
  <si>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</si>
  <si>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</si>
  <si>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</si>
  <si>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</si>
  <si>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</si>
  <si>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</si>
  <si>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</si>
  <si>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</si>
  <si>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</si>
  <si>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</si>
  <si>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</si>
  <si>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</si>
  <si>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</si>
  <si>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</si>
  <si>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</si>
  <si>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</si>
  <si>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</si>
  <si>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</si>
  <si>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</si>
  <si>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</si>
  <si>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</si>
  <si>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</si>
  <si>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</si>
  <si>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</si>
  <si>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</si>
  <si>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</si>
  <si>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</si>
  <si>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</si>
  <si>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</si>
  <si>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</si>
  <si>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</si>
  <si>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</si>
  <si>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</si>
  <si>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</si>
  <si>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</si>
  <si>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</si>
  <si>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</si>
  <si>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</si>
  <si>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</si>
  <si>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</si>
  <si>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</si>
  <si>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</si>
  <si>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</si>
  <si>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</si>
  <si>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</si>
  <si>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</si>
  <si>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</si>
  <si>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</si>
  <si>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</si>
  <si>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</si>
  <si>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</si>
  <si>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</si>
  <si>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</si>
  <si>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</si>
  <si>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</si>
  <si>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</si>
  <si>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</si>
  <si>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</si>
  <si>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</si>
  <si>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</si>
  <si>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</si>
  <si>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</si>
  <si>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</si>
  <si>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</si>
  <si>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</si>
  <si>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</si>
  <si>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</si>
  <si>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</si>
  <si>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</si>
  <si>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</si>
  <si>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</si>
  <si>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</si>
  <si>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</si>
  <si>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</si>
  <si>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</si>
  <si>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</si>
  <si>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</si>
  <si>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</si>
  <si>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</si>
  <si>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</si>
  <si>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</si>
  <si>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</si>
  <si>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</si>
  <si>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</si>
  <si>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</si>
  <si>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</si>
  <si>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</si>
  <si>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</si>
  <si>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</si>
  <si>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</si>
  <si>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</si>
  <si>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</si>
  <si>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</si>
  <si>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</si>
  <si>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</si>
  <si>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</si>
  <si>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</si>
  <si>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</si>
  <si>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</si>
  <si>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</si>
  <si>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</si>
  <si>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</si>
  <si>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</si>
  <si>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</si>
  <si>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</si>
  <si>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</si>
  <si>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</si>
  <si>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</si>
  <si>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</si>
  <si>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</si>
  <si>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</si>
  <si>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</si>
  <si>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</si>
  <si>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</si>
  <si>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</si>
  <si>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</si>
  <si>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</si>
  <si>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</si>
  <si>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</si>
  <si>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</si>
  <si>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</si>
  <si>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</si>
  <si>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</si>
  <si>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</si>
  <si>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</si>
  <si>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</si>
  <si>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</si>
  <si>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</si>
  <si>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</si>
  <si>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</si>
  <si>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</si>
  <si>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</si>
  <si>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</si>
  <si>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</si>
  <si>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</si>
  <si>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</si>
  <si>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</si>
  <si>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</si>
  <si>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</si>
  <si>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</si>
  <si>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</si>
  <si>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</si>
  <si>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</si>
  <si>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</si>
  <si>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</si>
  <si>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</si>
  <si>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</si>
  <si>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</si>
  <si>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</si>
  <si>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</si>
  <si>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</si>
  <si>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</si>
  <si>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</si>
  <si>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</si>
  <si>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</si>
  <si>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</si>
  <si>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</si>
  <si>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</si>
  <si>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</si>
  <si>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</si>
  <si>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</si>
  <si>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</si>
  <si>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</si>
  <si>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</si>
  <si>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</si>
  <si>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</si>
  <si>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</si>
  <si>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</si>
  <si>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</si>
  <si>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</si>
  <si>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</si>
  <si>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</si>
  <si>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</si>
  <si>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</si>
  <si>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</si>
  <si>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</si>
  <si>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</si>
  <si>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</si>
  <si>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</si>
  <si>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</si>
  <si>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</si>
  <si>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</si>
  <si>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</si>
  <si>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</si>
  <si>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</si>
  <si>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</si>
  <si>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</si>
  <si>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</si>
  <si>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</si>
  <si>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</si>
  <si>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</si>
  <si>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</si>
  <si>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</si>
  <si>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</si>
  <si>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</si>
  <si>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</si>
  <si>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</si>
  <si>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</si>
  <si>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</si>
  <si>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</si>
  <si>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</si>
  <si>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</si>
  <si>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</si>
  <si>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</si>
  <si>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</si>
  <si>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</si>
  <si>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</si>
  <si>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</si>
  <si>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</si>
  <si>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</si>
  <si>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</si>
  <si>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</si>
  <si>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</si>
  <si>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</si>
  <si>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</si>
  <si>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</si>
  <si>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</si>
  <si>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</si>
  <si>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</si>
  <si>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</si>
  <si>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</si>
  <si>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</si>
  <si>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</si>
  <si>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</si>
  <si>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</si>
  <si>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</si>
  <si>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</si>
  <si>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</si>
  <si>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</si>
  <si>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</si>
  <si>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</si>
  <si>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</si>
  <si>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</si>
  <si>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</si>
  <si>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</si>
  <si>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</si>
  <si>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</si>
  <si>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</si>
  <si>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</si>
  <si>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</si>
  <si>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</si>
  <si>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</si>
  <si>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</si>
  <si>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</si>
  <si>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</si>
  <si>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</si>
  <si>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</si>
  <si>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</si>
  <si>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</si>
  <si>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</si>
  <si>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</si>
  <si>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</si>
  <si>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</si>
  <si>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</si>
  <si>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</si>
  <si>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</si>
  <si>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</si>
  <si>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</si>
  <si>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</si>
  <si>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</si>
  <si>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</si>
  <si>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</si>
  <si>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</si>
  <si>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</si>
  <si>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</si>
  <si>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</si>
  <si>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</si>
  <si>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</si>
  <si>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</si>
  <si>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</si>
  <si>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</si>
  <si>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</si>
  <si>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</si>
  <si>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</si>
  <si>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</si>
  <si>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</si>
  <si>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</si>
  <si>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</si>
  <si>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</si>
  <si>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</si>
  <si>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</si>
  <si>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</si>
  <si>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</si>
  <si>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</si>
  <si>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</si>
  <si>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</si>
  <si>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</si>
  <si>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</si>
  <si>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</si>
  <si>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</si>
  <si>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</si>
  <si>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</si>
  <si>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</si>
  <si>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</si>
  <si>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</si>
  <si>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</si>
  <si>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</si>
  <si>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</si>
  <si>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</si>
  <si>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</si>
  <si>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</si>
  <si>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</si>
  <si>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</si>
  <si>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</si>
  <si>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</si>
  <si>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</si>
  <si>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</si>
  <si>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</si>
  <si>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</si>
  <si>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</si>
  <si>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</si>
  <si>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</si>
  <si>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</si>
  <si>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</si>
  <si>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</si>
  <si>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</si>
  <si>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</si>
  <si>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</si>
  <si>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</si>
  <si>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</si>
  <si>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</si>
  <si>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</si>
  <si>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</si>
  <si>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</si>
  <si>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</si>
  <si>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</si>
  <si>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</si>
  <si>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</si>
  <si>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</si>
  <si>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</si>
  <si>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</si>
  <si>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</si>
  <si>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</si>
  <si>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</si>
  <si>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</si>
  <si>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</si>
  <si>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</si>
  <si>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</si>
  <si>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</si>
  <si>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</si>
  <si>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</si>
  <si>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</si>
  <si>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</si>
  <si>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</si>
  <si>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</si>
  <si>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</si>
  <si>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</si>
  <si>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</si>
  <si>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</si>
  <si>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</si>
  <si>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</si>
  <si>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</si>
  <si>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</si>
  <si>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</si>
  <si>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</si>
  <si>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</si>
  <si>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</si>
  <si>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</si>
  <si>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</si>
  <si>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</si>
  <si>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</si>
  <si>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</si>
  <si>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</si>
  <si>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</si>
  <si>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</si>
  <si>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</si>
  <si>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</si>
  <si>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</si>
  <si>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</si>
  <si>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</si>
  <si>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</si>
  <si>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</si>
  <si>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</si>
  <si>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</si>
  <si>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</si>
  <si>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</si>
  <si>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</si>
  <si>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</si>
  <si>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</si>
  <si>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</si>
  <si>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</si>
  <si>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</si>
  <si>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</si>
  <si>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</si>
  <si>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</si>
  <si>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</si>
  <si>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</si>
  <si>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</si>
  <si>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</si>
  <si>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</si>
  <si>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</si>
  <si>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</si>
  <si>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</si>
  <si>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</si>
  <si>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</si>
  <si>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</si>
  <si>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</si>
  <si>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</si>
  <si>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</si>
  <si>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</si>
  <si>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</si>
  <si>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</si>
  <si>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</si>
  <si>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</si>
  <si>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</si>
  <si>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</si>
  <si>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</si>
  <si>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</si>
  <si>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</si>
  <si>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</si>
  <si>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</si>
  <si>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</si>
  <si>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</si>
  <si>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</si>
  <si>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</si>
  <si>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</si>
  <si>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</si>
  <si>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</si>
  <si>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</si>
  <si>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</si>
  <si>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</si>
  <si>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</si>
  <si>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</si>
  <si>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</si>
  <si>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</si>
  <si>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</si>
  <si>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</si>
  <si>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</si>
  <si>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</si>
  <si>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</si>
  <si>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</si>
  <si>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</si>
  <si>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</si>
  <si>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</si>
  <si>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</si>
  <si>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</si>
  <si>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</si>
  <si>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</si>
  <si>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</si>
  <si>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</si>
  <si>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</si>
  <si>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</si>
  <si>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</si>
  <si>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</si>
  <si>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</si>
  <si>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</si>
  <si>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</si>
  <si>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</si>
  <si>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</si>
  <si>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</si>
  <si>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</si>
  <si>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</si>
  <si>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</si>
  <si>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</si>
  <si>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</si>
  <si>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</si>
  <si>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</si>
  <si>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</si>
  <si>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</si>
  <si>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</si>
  <si>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</si>
  <si>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</si>
  <si>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</si>
  <si>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</si>
  <si>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</si>
  <si>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</si>
  <si>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</si>
  <si>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</si>
  <si>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</si>
  <si>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</si>
  <si>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</si>
  <si>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</si>
  <si>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</si>
  <si>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</si>
  <si>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</si>
  <si>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</si>
  <si>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</si>
  <si>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</si>
  <si>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</si>
  <si>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</si>
  <si>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</si>
  <si>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</si>
  <si>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</si>
  <si>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</si>
  <si>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</si>
  <si>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</si>
  <si>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</si>
  <si>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</si>
  <si>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</si>
  <si>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</si>
  <si>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</si>
  <si>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</si>
  <si>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</si>
  <si>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</si>
  <si>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</si>
  <si>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</si>
  <si>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</si>
  <si>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</si>
  <si>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</si>
  <si>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</si>
  <si>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</si>
  <si>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</si>
  <si>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</si>
  <si>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</si>
  <si>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</si>
  <si>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</si>
  <si>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</si>
  <si>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</si>
  <si>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</si>
  <si>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</si>
  <si>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</si>
  <si>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</si>
  <si>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</si>
  <si>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</si>
  <si>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</si>
  <si>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</si>
  <si>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</si>
  <si>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</si>
  <si>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</si>
  <si>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</si>
  <si>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</si>
  <si>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</si>
  <si>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</si>
  <si>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</si>
  <si>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</si>
  <si>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</si>
  <si>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</si>
  <si>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</si>
  <si>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</si>
  <si>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</si>
  <si>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</si>
  <si>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</si>
  <si>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</si>
  <si>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</si>
  <si>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</si>
  <si>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</si>
  <si>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</si>
  <si>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</si>
  <si>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</si>
  <si>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</si>
  <si>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</si>
  <si>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</si>
  <si>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</si>
  <si>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</si>
  <si>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</si>
  <si>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</si>
  <si>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</si>
  <si>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</si>
  <si>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</si>
  <si>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</si>
  <si>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</si>
  <si>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</si>
  <si>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</si>
  <si>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</si>
  <si>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</si>
  <si>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</si>
  <si>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</si>
  <si>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</si>
  <si>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</si>
  <si>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</si>
  <si>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</si>
  <si>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</si>
  <si>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</si>
  <si>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</si>
  <si>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</si>
  <si>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</si>
  <si>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</si>
  <si>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</si>
  <si>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</si>
  <si>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</si>
  <si>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</si>
  <si>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</si>
  <si>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</si>
  <si>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</si>
  <si>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</si>
  <si>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</si>
  <si>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</si>
  <si>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</si>
  <si>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</si>
  <si>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</si>
  <si>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</si>
  <si>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</si>
  <si>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</si>
  <si>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</si>
  <si>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</si>
  <si>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</si>
  <si>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</si>
  <si>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</si>
  <si>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</si>
  <si>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</si>
  <si>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</si>
  <si>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</si>
  <si>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</si>
  <si>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</si>
  <si>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</si>
  <si>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</si>
  <si>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</si>
  <si>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</si>
  <si>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</si>
  <si>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</si>
  <si>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</si>
  <si>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</si>
  <si>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</si>
  <si>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</si>
  <si>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</si>
  <si>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</si>
  <si>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</si>
  <si>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</si>
  <si>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</si>
  <si>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</si>
  <si>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</si>
  <si>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</si>
  <si>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</si>
  <si>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</si>
  <si>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</si>
  <si>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</si>
  <si>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</si>
  <si>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</si>
  <si>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</si>
  <si>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</si>
  <si>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</si>
  <si>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</si>
  <si>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</si>
  <si>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</si>
  <si>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</si>
  <si>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</si>
  <si>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</si>
  <si>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</si>
  <si>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</si>
  <si>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</si>
  <si>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</si>
  <si>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</si>
  <si>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</si>
  <si>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</si>
  <si>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</si>
  <si>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</si>
  <si>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</si>
  <si>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</si>
  <si>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</si>
  <si>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</si>
  <si>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</si>
  <si>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</si>
  <si>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</si>
  <si>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</si>
  <si>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</si>
  <si>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</si>
  <si>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</si>
  <si>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</si>
  <si>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</si>
  <si>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</si>
  <si>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</si>
  <si>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</si>
  <si>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</si>
  <si>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</si>
  <si>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</si>
  <si>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</si>
  <si>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</si>
  <si>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</si>
  <si>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</si>
  <si>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</si>
  <si>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</si>
  <si>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</si>
  <si>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</si>
  <si>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</si>
  <si>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</si>
  <si>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</si>
  <si>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</si>
  <si>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</si>
  <si>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</si>
  <si>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</si>
  <si>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</si>
  <si>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</si>
  <si>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</si>
  <si>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</si>
  <si>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</si>
  <si>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</si>
  <si>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</si>
  <si>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</si>
  <si>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</si>
  <si>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</si>
  <si>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</si>
  <si>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</si>
  <si>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</si>
  <si>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</si>
  <si>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</si>
  <si>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</si>
  <si>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</si>
  <si>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</si>
  <si>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</si>
  <si>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</si>
  <si>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</si>
  <si>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</si>
  <si>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</si>
  <si>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</si>
  <si>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</si>
  <si>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</si>
  <si>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</si>
  <si>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</si>
  <si>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</si>
  <si>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</si>
  <si>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</si>
  <si>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</si>
  <si>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</si>
  <si>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</si>
  <si>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</si>
  <si>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</si>
  <si>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</si>
  <si>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</si>
  <si>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</si>
  <si>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</si>
  <si>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</si>
  <si>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</si>
  <si>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</si>
  <si>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</si>
  <si>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</si>
  <si>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</si>
  <si>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</si>
  <si>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</si>
  <si>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</si>
  <si>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</si>
  <si>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</si>
  <si>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</si>
  <si>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</si>
  <si>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</si>
  <si>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</si>
  <si>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</si>
  <si>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</si>
  <si>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</si>
  <si>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</si>
  <si>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</si>
  <si>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</si>
  <si>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</si>
  <si>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</si>
  <si>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</si>
  <si>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</si>
  <si>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</si>
  <si>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</si>
  <si>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</si>
  <si>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</si>
  <si>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</si>
  <si>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</si>
  <si>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</si>
  <si>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</si>
  <si>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</si>
  <si>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</si>
  <si>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</si>
  <si>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</si>
  <si>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</si>
  <si>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</si>
  <si>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</si>
  <si>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</si>
  <si>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</si>
  <si>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</si>
  <si>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</si>
  <si>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</si>
  <si>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</si>
  <si>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</si>
  <si>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</si>
  <si>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</si>
  <si>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</si>
  <si>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</si>
  <si>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</si>
  <si>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</si>
  <si>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</si>
  <si>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</si>
  <si>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</si>
  <si>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</si>
  <si>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</si>
  <si>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</si>
  <si>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</si>
  <si>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</si>
  <si>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</si>
  <si>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</si>
  <si>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</si>
  <si>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</si>
  <si>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</si>
  <si>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</si>
  <si>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</si>
  <si>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</si>
  <si>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</si>
  <si>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</si>
  <si>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</si>
  <si>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</si>
  <si>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</si>
  <si>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</si>
  <si>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</si>
  <si>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</si>
  <si>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</si>
  <si>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</si>
  <si>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</si>
  <si>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</si>
  <si>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</si>
  <si>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</si>
  <si>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</si>
  <si>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</si>
  <si>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</si>
  <si>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</si>
  <si>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</si>
  <si>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</si>
  <si>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</si>
  <si>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</si>
  <si>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</si>
  <si>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</si>
  <si>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</si>
  <si>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</si>
  <si>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</si>
  <si>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</si>
  <si>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</si>
  <si>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</si>
  <si>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</si>
  <si>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</si>
  <si>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</si>
  <si>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</si>
  <si>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</si>
  <si>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</si>
  <si>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</si>
  <si>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</si>
  <si>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</si>
  <si>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</si>
  <si>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</si>
  <si>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</si>
  <si>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</si>
  <si>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</si>
  <si>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</si>
  <si>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</si>
  <si>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</si>
  <si>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</si>
  <si>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</si>
  <si>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</si>
  <si>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</si>
  <si>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</si>
  <si>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</si>
  <si>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</si>
  <si>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</si>
  <si>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</si>
  <si>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</si>
  <si>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</si>
  <si>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</si>
  <si>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</si>
  <si>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</si>
  <si>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</si>
  <si>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</si>
  <si>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</si>
  <si>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</si>
  <si>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</si>
  <si>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</si>
  <si>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</si>
  <si>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</si>
  <si>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</si>
  <si>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</si>
  <si>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</si>
  <si>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</si>
  <si>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</si>
  <si>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</si>
  <si>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</si>
  <si>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</si>
  <si>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</si>
  <si>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</si>
  <si>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</si>
  <si>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</si>
  <si>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</si>
  <si>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</si>
  <si>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</si>
  <si>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</si>
  <si>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</si>
  <si>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</si>
  <si>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</si>
  <si>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</si>
  <si>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</si>
  <si>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</si>
  <si>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</si>
  <si>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</si>
  <si>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</si>
  <si>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</si>
  <si>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</si>
  <si>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</si>
  <si>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</si>
  <si>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</si>
  <si>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</si>
  <si>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</si>
  <si>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</si>
  <si>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</si>
  <si>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</si>
  <si>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</si>
  <si>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</si>
  <si>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</si>
  <si>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</si>
  <si>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</si>
  <si>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</si>
  <si>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</si>
  <si>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</si>
  <si>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</si>
  <si>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</si>
  <si>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</si>
  <si>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</si>
  <si>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</si>
  <si>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</si>
  <si>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</si>
  <si>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</si>
  <si>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</si>
  <si>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</si>
  <si>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</si>
  <si>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</si>
  <si>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</si>
  <si>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</si>
  <si>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</si>
  <si>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</si>
  <si>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</si>
  <si>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</si>
  <si>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</si>
  <si>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</si>
  <si>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</si>
  <si>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</si>
  <si>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</si>
  <si>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</si>
  <si>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</si>
  <si>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</si>
  <si>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</si>
  <si>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</si>
  <si>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</si>
  <si>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</si>
  <si>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</si>
  <si>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</si>
  <si>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</si>
  <si>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</si>
  <si>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</si>
  <si>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</si>
  <si>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</si>
  <si>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</si>
  <si>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</si>
  <si>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</si>
  <si>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</si>
  <si>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</si>
  <si>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</si>
  <si>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</si>
  <si>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</si>
  <si>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</si>
  <si>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</si>
  <si>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</si>
  <si>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</si>
  <si>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</si>
  <si>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</si>
  <si>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</si>
  <si>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</si>
  <si>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</si>
  <si>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</si>
  <si>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</si>
  <si>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</si>
  <si>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</si>
  <si>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</si>
  <si>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</si>
  <si>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</si>
  <si>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</si>
  <si>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</si>
  <si>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</si>
  <si>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</si>
  <si>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</si>
  <si>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</si>
  <si>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</si>
  <si>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</si>
  <si>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</si>
  <si>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</si>
  <si>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</si>
  <si>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</si>
  <si>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</si>
  <si>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</si>
  <si>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</si>
  <si>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</si>
  <si>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</si>
  <si>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</si>
  <si>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</si>
  <si>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</si>
  <si>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</si>
  <si>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</si>
  <si>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</si>
  <si>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</si>
  <si>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</si>
  <si>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</si>
  <si>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</si>
  <si>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</si>
  <si>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</si>
  <si>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</si>
  <si>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</si>
  <si>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</si>
  <si>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</si>
  <si>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</si>
  <si>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</si>
  <si>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</si>
  <si>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</si>
  <si>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</si>
  <si>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</si>
  <si>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</si>
  <si>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</si>
  <si>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</si>
  <si>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</si>
  <si>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</si>
  <si>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</si>
  <si>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</si>
  <si>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</si>
  <si>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</si>
  <si>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</si>
  <si>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</si>
  <si>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</si>
  <si>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</si>
  <si>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</si>
  <si>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</si>
  <si>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</si>
  <si>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</si>
  <si>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</si>
  <si>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</si>
  <si>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</si>
  <si>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</si>
  <si>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</si>
  <si>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</si>
  <si>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</si>
  <si>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</si>
  <si>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</si>
  <si>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</si>
  <si>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</si>
  <si>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</si>
  <si>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</si>
  <si>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</si>
  <si>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</si>
  <si>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</si>
  <si>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</si>
  <si>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</si>
  <si>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</si>
  <si>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</si>
  <si>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</si>
  <si>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</si>
  <si>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</si>
  <si>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</si>
  <si>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</si>
  <si>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</si>
  <si>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</si>
  <si>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</si>
  <si>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</si>
  <si>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</si>
  <si>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</si>
  <si>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</si>
  <si>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</si>
  <si>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</si>
  <si>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</si>
  <si>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</si>
  <si>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</si>
  <si>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</si>
  <si>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</si>
  <si>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</si>
  <si>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</si>
  <si>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</si>
  <si>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</si>
  <si>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</si>
  <si>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</si>
  <si>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</si>
  <si>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</si>
  <si>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</si>
  <si>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</si>
  <si>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</si>
  <si>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</si>
  <si>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</si>
  <si>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</si>
  <si>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</si>
  <si>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</si>
  <si>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</si>
  <si>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</si>
  <si>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</si>
  <si>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</si>
  <si>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</si>
  <si>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</si>
  <si>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</si>
  <si>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</si>
  <si>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</si>
  <si>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</si>
  <si>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</si>
  <si>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</si>
  <si>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</si>
  <si>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</si>
  <si>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</si>
  <si>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</si>
  <si>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</si>
  <si>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</si>
  <si>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</si>
  <si>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</si>
  <si>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</si>
  <si>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</si>
  <si>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</si>
  <si>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</si>
  <si>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</si>
  <si>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</si>
  <si>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</si>
  <si>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</si>
  <si>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</si>
  <si>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</si>
  <si>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</si>
  <si>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</si>
  <si>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</si>
  <si>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</si>
  <si>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</si>
  <si>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</si>
  <si>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</si>
  <si>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</si>
  <si>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</si>
  <si>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</si>
  <si>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</si>
  <si>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</si>
  <si>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</si>
  <si>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</si>
  <si>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</si>
  <si>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</si>
  <si>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</si>
  <si>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</si>
  <si>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</si>
  <si>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</si>
  <si>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</si>
  <si>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</si>
  <si>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</si>
  <si>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</si>
  <si>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</si>
  <si>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</si>
  <si>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</si>
  <si>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</si>
  <si>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</si>
  <si>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</si>
  <si>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</si>
  <si>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</si>
  <si>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</si>
  <si>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</si>
  <si>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</si>
  <si>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</si>
  <si>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</si>
  <si>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</si>
  <si>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</si>
  <si>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</si>
  <si>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</si>
  <si>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</si>
  <si>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</si>
  <si>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</si>
  <si>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</si>
  <si>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</si>
  <si>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</si>
  <si>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</si>
  <si>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</si>
  <si>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</si>
  <si>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</si>
  <si>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</si>
  <si>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</si>
  <si>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</si>
  <si>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</si>
  <si>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</si>
  <si>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</si>
  <si>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</si>
  <si>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</si>
  <si>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</si>
  <si>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</si>
  <si>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</si>
  <si>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</si>
  <si>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</si>
  <si>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</si>
  <si>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</si>
  <si>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</si>
  <si>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</si>
  <si>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</si>
  <si>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</si>
  <si>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</si>
  <si>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</si>
  <si>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</si>
  <si>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</si>
  <si>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</si>
  <si>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</si>
  <si>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</si>
  <si>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</si>
  <si>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</si>
  <si>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</si>
  <si>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</si>
  <si>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</si>
  <si>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</si>
  <si>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</si>
  <si>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</si>
  <si>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</si>
  <si>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</si>
  <si>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</si>
  <si>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</si>
  <si>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</si>
  <si>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</si>
  <si>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</si>
  <si>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</si>
  <si>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</si>
  <si>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</si>
  <si>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</si>
  <si>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</si>
  <si>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</si>
  <si>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</si>
  <si>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</si>
  <si>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</si>
  <si>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</si>
  <si>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</si>
  <si>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</si>
  <si>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</si>
  <si>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</si>
  <si>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</si>
  <si>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</si>
  <si>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</si>
  <si>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</si>
  <si>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</si>
  <si>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</si>
  <si>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</si>
  <si>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</si>
  <si>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</si>
  <si>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</si>
  <si>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</si>
  <si>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</si>
  <si>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</si>
  <si>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</si>
  <si>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</si>
  <si>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</si>
  <si>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</si>
  <si>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</si>
  <si>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</si>
  <si>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</si>
  <si>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</si>
  <si>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</si>
  <si>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</si>
  <si>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</si>
  <si>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</si>
  <si>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</si>
  <si>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</si>
  <si>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</si>
  <si>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</si>
  <si>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</si>
  <si>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</si>
  <si>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</si>
  <si>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</si>
  <si>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</si>
  <si>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</si>
  <si>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</si>
  <si>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</si>
  <si>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</si>
  <si>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</si>
  <si>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</si>
  <si>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</si>
  <si>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</si>
  <si>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</si>
  <si>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</si>
  <si>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</si>
  <si>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</si>
  <si>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</si>
  <si>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</si>
  <si>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</si>
  <si>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</si>
  <si>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</si>
  <si>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</si>
  <si>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</si>
  <si>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</si>
  <si>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</si>
  <si>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</si>
  <si>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</si>
  <si>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</si>
  <si>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</si>
  <si>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</si>
  <si>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</si>
  <si>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</si>
  <si>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</si>
  <si>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</si>
  <si>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</si>
  <si>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</si>
  <si>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</si>
  <si>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</si>
  <si>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</si>
  <si>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</si>
  <si>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</si>
  <si>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</si>
  <si>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</si>
  <si>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</si>
  <si>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</si>
  <si>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</si>
  <si>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</si>
  <si>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</si>
  <si>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</si>
  <si>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</si>
  <si>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</si>
  <si>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</si>
  <si>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</si>
  <si>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</si>
  <si>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</si>
  <si>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</si>
  <si>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</si>
  <si>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</si>
  <si>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</si>
  <si>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</si>
  <si>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</si>
  <si>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</si>
  <si>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</si>
  <si>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</si>
  <si>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</si>
  <si>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</si>
  <si>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</si>
  <si>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</si>
  <si>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</si>
  <si>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</si>
  <si>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</si>
  <si>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</si>
  <si>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</si>
  <si>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</si>
  <si>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</si>
  <si>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</si>
  <si>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</si>
  <si>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</si>
  <si>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</si>
  <si>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</si>
  <si>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</si>
  <si>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</si>
  <si>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</si>
  <si>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</si>
  <si>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</si>
  <si>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</si>
  <si>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</si>
  <si>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</si>
  <si>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</si>
  <si>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</si>
  <si>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</si>
  <si>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</si>
  <si>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</si>
  <si>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</si>
  <si>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</si>
  <si>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</si>
  <si>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</si>
  <si>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</si>
  <si>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</si>
  <si>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</si>
  <si>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</si>
  <si>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</si>
  <si>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</si>
  <si>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</si>
  <si>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</si>
  <si>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</si>
  <si>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</si>
  <si>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</si>
  <si>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</si>
  <si>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</si>
  <si>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</si>
  <si>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</si>
  <si>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</si>
  <si>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</si>
  <si>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</si>
  <si>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</si>
  <si>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</si>
  <si>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</si>
  <si>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</si>
  <si>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</si>
  <si>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</si>
  <si>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</si>
  <si>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</si>
  <si>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</si>
  <si>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</si>
  <si>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</si>
  <si>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</si>
  <si>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</si>
  <si>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</si>
  <si>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</si>
  <si>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</si>
  <si>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</si>
  <si>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</si>
  <si>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</si>
  <si>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</si>
  <si>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</si>
  <si>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</si>
  <si>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</si>
  <si>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</si>
  <si>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</si>
  <si>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</si>
  <si>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</si>
  <si>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</si>
  <si>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</si>
  <si>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</si>
  <si>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</si>
  <si>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</si>
  <si>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</si>
  <si>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</si>
  <si>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</si>
  <si>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</si>
  <si>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</si>
  <si>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</si>
  <si>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</si>
  <si>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</si>
  <si>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</si>
  <si>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</si>
  <si>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</si>
  <si>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</si>
  <si>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</si>
  <si>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</si>
  <si>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</si>
  <si>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</si>
  <si>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</si>
  <si>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</si>
  <si>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</si>
  <si>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</si>
  <si>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</si>
  <si>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</si>
  <si>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</si>
  <si>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</si>
  <si>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</si>
  <si>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</si>
  <si>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</si>
  <si>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</si>
  <si>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</si>
  <si>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</si>
  <si>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</si>
  <si>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</si>
  <si>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</si>
  <si>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</si>
  <si>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</si>
  <si>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</si>
  <si>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</si>
  <si>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</si>
  <si>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</si>
  <si>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</si>
  <si>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</si>
  <si>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</si>
  <si>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</si>
  <si>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</si>
  <si>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</si>
  <si>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</si>
  <si>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</si>
  <si>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</si>
  <si>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</si>
  <si>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</si>
  <si>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</si>
  <si>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</si>
  <si>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</si>
  <si>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</si>
  <si>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</si>
  <si>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</si>
  <si>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</si>
  <si>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</si>
  <si>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</si>
  <si>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</si>
  <si>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</si>
  <si>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</si>
  <si>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</si>
  <si>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</si>
  <si>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</si>
  <si>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</si>
  <si>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</si>
  <si>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</si>
  <si>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</si>
  <si>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</si>
  <si>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</si>
  <si>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</si>
  <si>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</si>
  <si>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</si>
  <si>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</si>
  <si>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</si>
  <si>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</si>
  <si>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</si>
  <si>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</si>
  <si>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</si>
  <si>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</si>
  <si>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</si>
  <si>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</si>
  <si>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</si>
  <si>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</si>
  <si>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</si>
  <si>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</si>
  <si>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</si>
  <si>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</si>
  <si>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</si>
  <si>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</si>
  <si>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</si>
  <si>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</si>
  <si>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</si>
  <si>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</si>
  <si>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</si>
  <si>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</si>
  <si>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</si>
  <si>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</si>
  <si>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</si>
  <si>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</si>
  <si>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</si>
  <si>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</si>
  <si>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</si>
  <si>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</si>
  <si>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</si>
  <si>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</si>
  <si>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</si>
  <si>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</si>
  <si>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</si>
  <si>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</si>
  <si>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</si>
  <si>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</si>
  <si>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</si>
  <si>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</si>
  <si>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</si>
  <si>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</si>
  <si>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</si>
  <si>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</si>
  <si>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</si>
  <si>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</si>
  <si>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</si>
  <si>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</si>
  <si>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</si>
  <si>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</si>
  <si>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</si>
  <si>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</si>
  <si>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</si>
  <si>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</si>
  <si>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</si>
  <si>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</si>
  <si>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</si>
  <si>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</si>
  <si>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</si>
  <si>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</si>
  <si>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</si>
  <si>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</si>
  <si>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</si>
  <si>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</si>
  <si>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</si>
  <si>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</si>
  <si>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</si>
  <si>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</si>
  <si>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</si>
  <si>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</si>
  <si>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</si>
  <si>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</si>
  <si>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</si>
  <si>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</si>
  <si>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</si>
  <si>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</si>
  <si>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</si>
  <si>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</si>
  <si>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</si>
  <si>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</si>
  <si>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</si>
  <si>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</si>
  <si>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</si>
  <si>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</si>
  <si>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</si>
  <si>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</si>
  <si>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</si>
  <si>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</si>
  <si>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</si>
  <si>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</si>
  <si>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</si>
  <si>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</si>
  <si>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</si>
  <si>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</si>
  <si>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</si>
  <si>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</si>
  <si>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</si>
  <si>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</si>
  <si>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</si>
  <si>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</si>
  <si>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</si>
  <si>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</si>
  <si>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</si>
  <si>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</si>
  <si>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</si>
  <si>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</si>
  <si>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</si>
  <si>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</si>
  <si>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</si>
  <si>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</si>
  <si>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</si>
  <si>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</si>
  <si>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</si>
  <si>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</si>
  <si>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</si>
  <si>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</si>
  <si>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</si>
  <si>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</si>
  <si>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</si>
  <si>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</si>
  <si>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</si>
  <si>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</si>
  <si>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</si>
  <si>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</si>
  <si>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</si>
  <si>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</si>
  <si>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</si>
  <si>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</si>
  <si>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</si>
  <si>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</si>
  <si>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</si>
  <si>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</si>
  <si>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</si>
  <si>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</si>
  <si>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</si>
  <si>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</si>
  <si>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</si>
  <si>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</si>
  <si>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</si>
  <si>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</si>
  <si>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</si>
  <si>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</si>
  <si>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</si>
  <si>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</si>
  <si>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</si>
  <si>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</si>
  <si>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</si>
  <si>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</si>
  <si>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</si>
  <si>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</si>
  <si>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</si>
  <si>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</si>
  <si>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</si>
  <si>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</si>
  <si>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</si>
  <si>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</si>
  <si>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</si>
  <si>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</si>
  <si>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</si>
  <si>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</si>
  <si>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</si>
  <si>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</si>
  <si>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</si>
  <si>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</si>
  <si>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</si>
  <si>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</si>
  <si>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</si>
  <si>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</si>
  <si>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</si>
  <si>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</si>
  <si>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</si>
  <si>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</si>
  <si>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</si>
  <si>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</si>
  <si>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</si>
  <si>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</si>
  <si>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</si>
  <si>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</si>
  <si>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</si>
  <si>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</si>
  <si>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</si>
  <si>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</si>
  <si>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</si>
  <si>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</si>
  <si>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</si>
  <si>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</si>
  <si>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</si>
  <si>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</si>
  <si>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</si>
  <si>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</si>
  <si>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</si>
  <si>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</si>
  <si>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</si>
  <si>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</si>
  <si>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</si>
  <si>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</si>
  <si>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</si>
  <si>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</si>
  <si>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</si>
  <si>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</si>
  <si>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</si>
  <si>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</si>
  <si>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</si>
  <si>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</si>
  <si>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</si>
  <si>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</si>
  <si>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</si>
  <si>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</si>
  <si>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</si>
  <si>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</si>
  <si>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</si>
  <si>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</si>
  <si>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</si>
  <si>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</si>
  <si>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</si>
  <si>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</si>
  <si>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</si>
  <si>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</si>
  <si>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</si>
  <si>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</si>
  <si>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</si>
  <si>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</si>
  <si>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</si>
  <si>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</si>
  <si>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</si>
  <si>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</si>
  <si>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</si>
  <si>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</si>
  <si>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</si>
  <si>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</si>
  <si>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</si>
  <si>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</si>
  <si>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</si>
  <si>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</si>
  <si>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</si>
  <si>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</si>
  <si>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</si>
  <si>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</si>
  <si>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</si>
  <si>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</si>
  <si>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</si>
  <si>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</si>
  <si>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</si>
  <si>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</si>
  <si>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</si>
  <si>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</si>
  <si>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</si>
  <si>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</si>
  <si>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</si>
  <si>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</si>
  <si>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</si>
  <si>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</si>
  <si>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</si>
  <si>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</si>
  <si>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</si>
  <si>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</si>
  <si>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</si>
  <si>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</si>
  <si>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</si>
  <si>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</si>
  <si>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</si>
  <si>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</si>
  <si>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</si>
  <si>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</si>
  <si>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</si>
  <si>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</si>
  <si>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</si>
  <si>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</si>
  <si>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</si>
  <si>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</si>
  <si>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</si>
  <si>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</si>
  <si>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</si>
  <si>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</si>
  <si>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</si>
  <si>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</si>
  <si>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</si>
  <si>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</si>
  <si>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</si>
  <si>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</si>
  <si>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</si>
  <si>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</si>
  <si>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</si>
  <si>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</si>
  <si>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</si>
  <si>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</si>
  <si>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</si>
  <si>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</si>
  <si>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</si>
  <si>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</si>
  <si>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</si>
  <si>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</si>
  <si>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</si>
  <si>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</si>
  <si>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</si>
  <si>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</si>
  <si>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</si>
  <si>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</si>
  <si>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</si>
  <si>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</si>
  <si>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</si>
  <si>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</si>
  <si>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</si>
  <si>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</si>
  <si>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</si>
  <si>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</si>
  <si>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</si>
  <si>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</si>
  <si>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</si>
  <si>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</si>
  <si>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</si>
  <si>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</si>
  <si>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</si>
  <si>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</si>
  <si>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</si>
  <si>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</si>
  <si>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</si>
  <si>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</si>
  <si>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</si>
  <si>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</si>
  <si>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</si>
  <si>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</si>
  <si>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</si>
  <si>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</si>
  <si>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</si>
  <si>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</si>
  <si>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</si>
  <si>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</si>
  <si>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</si>
  <si>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</si>
  <si>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</si>
  <si>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</si>
  <si>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</si>
  <si>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</si>
  <si>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</si>
  <si>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</si>
  <si>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</si>
  <si>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</si>
  <si>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</si>
  <si>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</si>
  <si>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</si>
  <si>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</si>
  <si>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</si>
  <si>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</si>
  <si>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</si>
  <si>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</si>
  <si>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</si>
  <si>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</si>
  <si>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</si>
  <si>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</si>
  <si>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</si>
  <si>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</si>
  <si>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</si>
  <si>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</si>
  <si>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</si>
  <si>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</si>
  <si>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</si>
  <si>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</si>
  <si>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</si>
  <si>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</si>
  <si>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</si>
  <si>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</si>
  <si>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</si>
  <si>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</si>
  <si>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</si>
  <si>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</si>
  <si>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</si>
  <si>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</si>
  <si>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</si>
  <si>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</si>
  <si>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</si>
  <si>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</si>
  <si>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</si>
  <si>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</si>
  <si>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</si>
  <si>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</si>
  <si>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</si>
  <si>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</si>
  <si>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</si>
  <si>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</si>
  <si>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</si>
  <si>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</si>
  <si>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</si>
  <si>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</si>
  <si>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</si>
  <si>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</si>
  <si>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</si>
  <si>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</si>
  <si>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</si>
  <si>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</si>
  <si>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</si>
  <si>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</si>
  <si>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</si>
  <si>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</si>
  <si>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</si>
  <si>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</si>
  <si>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</si>
  <si>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</si>
  <si>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</si>
  <si>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</si>
  <si>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</si>
  <si>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</si>
  <si>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</si>
  <si>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</si>
  <si>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</si>
  <si>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</si>
  <si>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</si>
  <si>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</si>
  <si>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</si>
  <si>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</si>
  <si>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</si>
  <si>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</si>
  <si>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</si>
  <si>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</si>
  <si>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</si>
  <si>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</si>
  <si>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</si>
  <si>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</si>
  <si>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</si>
  <si>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</si>
  <si>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</si>
  <si>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</si>
  <si>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</si>
  <si>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</si>
  <si>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</si>
  <si>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</si>
  <si>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</si>
  <si>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</si>
  <si>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</si>
  <si>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</si>
  <si>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</si>
  <si>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</si>
  <si>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</si>
  <si>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</si>
  <si>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</si>
  <si>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</si>
  <si>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</si>
  <si>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</si>
  <si>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</si>
  <si>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</si>
  <si>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</si>
  <si>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</si>
  <si>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</si>
  <si>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</si>
  <si>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</si>
  <si>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</si>
  <si>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</si>
  <si>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</si>
  <si>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</si>
  <si>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</si>
  <si>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</si>
  <si>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</si>
  <si>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</si>
  <si>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</si>
  <si>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</si>
  <si>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</si>
  <si>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</si>
  <si>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</si>
  <si>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</si>
  <si>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</si>
  <si>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</si>
  <si>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</si>
  <si>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</si>
  <si>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</si>
  <si>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</si>
  <si>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</si>
  <si>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</si>
  <si>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</si>
  <si>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</si>
  <si>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</si>
  <si>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</si>
  <si>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</si>
  <si>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</si>
  <si>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</si>
  <si>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</si>
  <si>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</si>
  <si>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</si>
  <si>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</si>
  <si>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</si>
  <si>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</si>
  <si>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</si>
  <si>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</si>
  <si>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</si>
  <si>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</si>
  <si>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</si>
  <si>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</si>
  <si>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</si>
  <si>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</si>
  <si>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</si>
  <si>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</si>
  <si>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</si>
  <si>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</si>
  <si>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</si>
  <si>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</si>
  <si>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</si>
  <si>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</si>
  <si>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</si>
  <si>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</si>
  <si>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</si>
  <si>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</si>
  <si>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</si>
  <si>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</si>
  <si>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</si>
  <si>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</si>
  <si>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</si>
  <si>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</si>
  <si>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</si>
  <si>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</si>
  <si>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</si>
  <si>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</si>
  <si>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</si>
  <si>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</si>
  <si>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</si>
  <si>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</si>
  <si>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</si>
  <si>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</si>
  <si>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</si>
  <si>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</si>
  <si>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</si>
  <si>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</si>
  <si>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</si>
  <si>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</si>
  <si>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</si>
  <si>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</si>
  <si>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</si>
  <si>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</si>
  <si>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</si>
  <si>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</si>
  <si>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</si>
  <si>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</si>
  <si>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</si>
  <si>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</si>
  <si>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</si>
  <si>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</si>
  <si>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</si>
  <si>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</si>
  <si>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</si>
  <si>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</si>
  <si>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</si>
  <si>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</si>
  <si>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</si>
  <si>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</si>
  <si>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</si>
  <si>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</si>
  <si>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</si>
  <si>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</si>
  <si>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</si>
  <si>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</si>
  <si>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</si>
  <si>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</si>
  <si>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</si>
  <si>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</si>
  <si>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</si>
  <si>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</si>
  <si>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</si>
  <si>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</si>
  <si>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</si>
  <si>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</si>
  <si>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</si>
  <si>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</si>
  <si>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</si>
  <si>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</si>
  <si>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</si>
  <si>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</si>
  <si>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</si>
  <si>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</si>
  <si>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</si>
  <si>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</si>
  <si>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</si>
  <si>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</si>
  <si>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</si>
  <si>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</si>
  <si>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</si>
  <si>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</si>
  <si>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</si>
  <si>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</si>
  <si>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</si>
  <si>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</si>
  <si>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</si>
  <si>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</si>
  <si>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</si>
  <si>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</si>
  <si>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</si>
  <si>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</si>
  <si>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</si>
  <si>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</si>
  <si>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</si>
  <si>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</si>
  <si>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</si>
  <si>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</si>
  <si>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</si>
  <si>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</si>
  <si>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</si>
  <si>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</si>
  <si>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</si>
  <si>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</si>
  <si>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</si>
  <si>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</si>
  <si>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</si>
  <si>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</si>
  <si>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</si>
  <si>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</si>
  <si>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</si>
  <si>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</si>
  <si>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</si>
  <si>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</si>
  <si>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</si>
  <si>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</si>
  <si>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</si>
  <si>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</si>
  <si>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</si>
  <si>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</si>
  <si>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</si>
  <si>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</si>
  <si>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</si>
  <si>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</si>
  <si>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</si>
  <si>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</si>
  <si>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</si>
  <si>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</si>
  <si>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</si>
  <si>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</si>
  <si>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</si>
  <si>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</si>
  <si>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</si>
  <si>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</si>
  <si>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</si>
  <si>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</si>
  <si>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</si>
  <si>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</si>
  <si>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</si>
  <si>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</si>
  <si>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</si>
  <si>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</si>
  <si>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</si>
  <si>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</si>
  <si>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</si>
  <si>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</si>
  <si>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</si>
  <si>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</si>
  <si>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</si>
  <si>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</si>
  <si>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</si>
  <si>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</si>
  <si>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</si>
  <si>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</si>
  <si>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</si>
  <si>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</si>
  <si>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</si>
  <si>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</si>
  <si>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</si>
  <si>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</si>
  <si>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</si>
  <si>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</si>
  <si>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</si>
  <si>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</si>
  <si>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</si>
  <si>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</si>
  <si>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</si>
  <si>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</si>
  <si>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</si>
  <si>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</si>
  <si>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</si>
  <si>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</si>
  <si>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</si>
  <si>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</si>
  <si>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</si>
  <si>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</si>
  <si>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</si>
  <si>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</si>
  <si>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</si>
  <si>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</si>
  <si>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</si>
  <si>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</si>
  <si>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</si>
  <si>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</si>
  <si>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</si>
  <si>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</si>
  <si>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</si>
  <si>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</si>
  <si>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</si>
  <si>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</si>
  <si>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</si>
  <si>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</si>
  <si>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</si>
  <si>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</si>
  <si>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</si>
  <si>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</si>
  <si>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</si>
  <si>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</si>
  <si>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</si>
  <si>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</si>
  <si>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</si>
  <si>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</si>
  <si>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</si>
  <si>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</si>
  <si>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</si>
  <si>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</si>
  <si>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</si>
  <si>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</si>
  <si>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</si>
  <si>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</si>
  <si>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</si>
  <si>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</si>
  <si>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</si>
  <si>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</si>
  <si>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</si>
  <si>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</si>
  <si>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</si>
  <si>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</si>
  <si>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</si>
  <si>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</si>
  <si>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</si>
  <si>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</si>
  <si>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</si>
  <si>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</si>
  <si>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</si>
  <si>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</si>
  <si>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</si>
  <si>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</si>
  <si>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</si>
  <si>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</si>
  <si>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</si>
  <si>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</si>
  <si>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</si>
  <si>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</si>
  <si>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</si>
  <si>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</si>
  <si>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</si>
  <si>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</si>
  <si>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</si>
  <si>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</si>
  <si>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</si>
  <si>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</si>
  <si>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</si>
  <si>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</si>
  <si>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</si>
  <si>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</si>
  <si>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</si>
  <si>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</si>
  <si>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</si>
  <si>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</si>
  <si>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</si>
  <si>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</si>
  <si>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</si>
  <si>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</si>
  <si>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</si>
  <si>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</si>
  <si>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</si>
  <si>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</si>
  <si>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</si>
  <si>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</si>
  <si>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</si>
  <si>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</si>
  <si>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</si>
  <si>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</si>
  <si>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</si>
  <si>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</si>
  <si>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</si>
  <si>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</si>
  <si>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</si>
  <si>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</si>
  <si>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</si>
  <si>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</si>
  <si>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</si>
  <si>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</si>
  <si>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</si>
  <si>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</si>
  <si>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</si>
  <si>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</si>
  <si>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</si>
  <si>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</si>
  <si>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</si>
  <si>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</si>
  <si>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</si>
  <si>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</si>
  <si>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</si>
  <si>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</si>
  <si>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</si>
  <si>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</si>
  <si>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</si>
  <si>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</si>
  <si>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</si>
  <si>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</si>
  <si>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</si>
  <si>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</si>
  <si>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</si>
  <si>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</si>
  <si>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</si>
  <si>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</si>
  <si>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</si>
  <si>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</si>
  <si>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</si>
  <si>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</si>
  <si>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</si>
  <si>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</si>
  <si>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</si>
  <si>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</si>
  <si>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</si>
  <si>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</si>
  <si>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</si>
  <si>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</si>
  <si>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</si>
  <si>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</si>
  <si>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</si>
  <si>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</si>
  <si>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</si>
  <si>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</si>
  <si>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</si>
  <si>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</si>
  <si>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</si>
  <si>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</si>
  <si>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</si>
  <si>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</si>
  <si>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</si>
  <si>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</si>
  <si>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</si>
  <si>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</si>
  <si>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</si>
  <si>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</si>
  <si>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</si>
  <si>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</si>
  <si>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</si>
  <si>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</si>
  <si>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</si>
  <si>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</si>
  <si>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</si>
  <si>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</si>
  <si>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</si>
  <si>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</si>
  <si>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</si>
  <si>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</si>
  <si>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</si>
  <si>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</si>
  <si>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</si>
  <si>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</si>
  <si>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</si>
  <si>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</si>
  <si>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</si>
  <si>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</si>
  <si>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</si>
  <si>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</si>
  <si>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</si>
  <si>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</si>
  <si>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</si>
  <si>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</si>
  <si>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</si>
  <si>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</si>
  <si>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</si>
  <si>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</si>
  <si>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</si>
  <si>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</si>
  <si>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</si>
  <si>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</si>
  <si>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</si>
  <si>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</si>
  <si>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</si>
  <si>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</si>
  <si>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</si>
  <si>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</si>
  <si>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</si>
  <si>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</si>
  <si>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</si>
  <si>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</si>
  <si>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</si>
  <si>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</si>
  <si>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</si>
  <si>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</si>
  <si>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</si>
  <si>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</si>
  <si>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</si>
  <si>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</si>
  <si>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</si>
  <si>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</si>
  <si>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</si>
  <si>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</si>
  <si>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</si>
  <si>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</si>
  <si>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</si>
  <si>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</si>
  <si>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</si>
  <si>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</si>
  <si>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</si>
  <si>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</si>
  <si>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</si>
  <si>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</si>
  <si>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</si>
  <si>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</si>
  <si>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</si>
  <si>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</si>
  <si>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</si>
  <si>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</si>
  <si>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</si>
  <si>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</si>
  <si>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</si>
  <si>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</si>
  <si>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</si>
  <si>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</si>
  <si>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</si>
  <si>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</si>
  <si>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</si>
  <si>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</si>
  <si>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</si>
  <si>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</si>
  <si>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</si>
  <si>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</si>
  <si>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</si>
  <si>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</si>
  <si>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</si>
  <si>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</si>
  <si>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</si>
  <si>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</si>
  <si>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</si>
  <si>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</si>
  <si>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</si>
  <si>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</si>
  <si>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</si>
  <si>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</si>
  <si>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</si>
  <si>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</si>
  <si>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</si>
  <si>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</si>
  <si>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</si>
  <si>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</si>
  <si>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</si>
  <si>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</si>
  <si>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</si>
  <si>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</si>
  <si>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</si>
  <si>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</si>
  <si>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</si>
  <si>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</si>
  <si>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</si>
  <si>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</si>
  <si>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</si>
  <si>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</si>
  <si>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</si>
  <si>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</si>
  <si>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</si>
  <si>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</si>
  <si>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</si>
  <si>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</si>
  <si>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</si>
  <si>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</si>
  <si>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</si>
  <si>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</si>
  <si>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</si>
  <si>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</si>
  <si>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</si>
  <si>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</si>
  <si>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</si>
  <si>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</si>
  <si>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</si>
  <si>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</si>
  <si>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</si>
  <si>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</si>
  <si>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</si>
  <si>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</si>
  <si>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</si>
  <si>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</si>
  <si>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</si>
  <si>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</si>
  <si>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</si>
  <si>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</si>
  <si>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</si>
  <si>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</si>
  <si>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</si>
  <si>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</si>
  <si>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</si>
  <si>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</si>
  <si>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</si>
  <si>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</si>
  <si>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</si>
  <si>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</si>
  <si>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</si>
  <si>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</si>
  <si>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</si>
  <si>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</si>
  <si>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</si>
  <si>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</si>
  <si>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</si>
  <si>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</si>
  <si>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</si>
  <si>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</si>
  <si>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</si>
  <si>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</si>
  <si>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</si>
  <si>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</si>
  <si>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</si>
  <si>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</si>
  <si>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</si>
  <si>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</si>
  <si>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</si>
  <si>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</si>
  <si>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</si>
  <si>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</si>
  <si>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</si>
  <si>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</si>
  <si>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</si>
  <si>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</si>
  <si>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</si>
  <si>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</si>
  <si>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</si>
  <si>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</si>
  <si>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</si>
  <si>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</si>
  <si>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</si>
  <si>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</si>
  <si>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</si>
  <si>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</si>
  <si>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</si>
  <si>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</si>
  <si>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</si>
  <si>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</si>
  <si>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</si>
  <si>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</si>
  <si>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</si>
  <si>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</si>
  <si>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</si>
  <si>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</si>
  <si>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</si>
  <si>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</si>
  <si>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</si>
  <si>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</si>
  <si>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</si>
  <si>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</si>
  <si>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</si>
  <si>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</si>
  <si>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</si>
  <si>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</si>
  <si>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</si>
  <si>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</si>
  <si>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</si>
  <si>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</si>
  <si>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</si>
  <si>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</si>
  <si>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</si>
  <si>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</si>
  <si>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</si>
  <si>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</si>
  <si>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</si>
  <si>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</si>
  <si>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</si>
  <si>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</si>
  <si>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</si>
  <si>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</si>
  <si>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</si>
  <si>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</si>
  <si>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</si>
  <si>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</si>
  <si>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</si>
  <si>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</si>
  <si>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</si>
  <si>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</si>
  <si>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</si>
  <si>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</si>
  <si>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</si>
  <si>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</si>
  <si>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</si>
  <si>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</si>
  <si>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</si>
  <si>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</si>
  <si>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</si>
  <si>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</si>
  <si>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</si>
  <si>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</si>
  <si>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</si>
  <si>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</si>
  <si>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</si>
  <si>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</si>
  <si>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</si>
  <si>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</si>
  <si>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</si>
  <si>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</si>
  <si>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</si>
  <si>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</si>
  <si>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</si>
  <si>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</si>
  <si>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</si>
  <si>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</si>
  <si>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</si>
  <si>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</si>
  <si>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</si>
  <si>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</si>
  <si>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</si>
  <si>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</si>
  <si>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</si>
  <si>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</si>
  <si>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</si>
  <si>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</si>
  <si>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</si>
  <si>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</si>
  <si>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</si>
  <si>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</si>
  <si>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</si>
  <si>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</si>
  <si>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</si>
  <si>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</si>
  <si>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</si>
  <si>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</si>
  <si>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</si>
  <si>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</si>
  <si>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</si>
  <si>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</si>
  <si>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</si>
  <si>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</si>
  <si>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</si>
  <si>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</si>
  <si>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</si>
  <si>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</si>
  <si>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</si>
  <si>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</si>
  <si>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</si>
  <si>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</si>
  <si>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</si>
  <si>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</si>
  <si>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</si>
  <si>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</si>
  <si>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</si>
  <si>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</si>
  <si>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</si>
  <si>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</si>
  <si>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</si>
  <si>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</si>
  <si>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</si>
  <si>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</si>
  <si>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</si>
  <si>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</si>
  <si>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</si>
  <si>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</si>
  <si>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</si>
  <si>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</si>
  <si>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</si>
  <si>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</si>
  <si>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</si>
  <si>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</si>
  <si>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</si>
  <si>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</si>
  <si>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</si>
  <si>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</si>
  <si>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</si>
  <si>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</si>
  <si>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</si>
  <si>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</si>
  <si>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</si>
  <si>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</si>
  <si>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</si>
  <si>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</si>
  <si>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</si>
  <si>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</si>
  <si>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</si>
  <si>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</si>
  <si>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</si>
  <si>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</si>
  <si>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</si>
  <si>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</si>
  <si>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</si>
  <si>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</si>
  <si>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</si>
  <si>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</si>
  <si>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</si>
  <si>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</si>
  <si>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</si>
  <si>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</si>
  <si>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</si>
  <si>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</si>
  <si>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</si>
  <si>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</si>
  <si>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</si>
  <si>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</si>
  <si>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</si>
  <si>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</si>
  <si>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</si>
  <si>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</si>
  <si>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</si>
  <si>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</si>
  <si>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</si>
  <si>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</si>
  <si>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</si>
  <si>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</si>
  <si>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</si>
  <si>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</si>
  <si>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</si>
  <si>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</si>
  <si>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</si>
  <si>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</si>
  <si>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</si>
  <si>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</si>
  <si>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</si>
  <si>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</si>
  <si>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</si>
  <si>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</si>
  <si>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</si>
  <si>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</si>
  <si>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</si>
  <si>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</si>
  <si>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</si>
  <si>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</si>
  <si>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</si>
  <si>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</si>
  <si>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</si>
  <si>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</si>
  <si>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</si>
  <si>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</si>
  <si>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</si>
  <si>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</si>
  <si>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</si>
  <si>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</si>
  <si>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</si>
  <si>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</si>
  <si>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</si>
  <si>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</si>
  <si>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</si>
  <si>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</si>
  <si>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</si>
  <si>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</si>
  <si>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</si>
  <si>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</si>
  <si>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</si>
  <si>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</si>
  <si>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</si>
  <si>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</si>
  <si>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</si>
  <si>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</si>
  <si>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</si>
  <si>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</si>
  <si>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</si>
  <si>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</si>
  <si>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</si>
  <si>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</si>
  <si>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</si>
  <si>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</si>
  <si>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</si>
  <si>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</si>
  <si>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</si>
  <si>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</si>
  <si>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</si>
  <si>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</si>
  <si>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</si>
  <si>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</si>
  <si>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</si>
  <si>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</si>
  <si>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</si>
  <si>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</si>
  <si>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</si>
  <si>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</si>
  <si>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</si>
  <si>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</si>
  <si>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</si>
  <si>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</si>
  <si>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</si>
  <si>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</si>
  <si>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</si>
  <si>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</si>
  <si>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</si>
  <si>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</si>
  <si>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</si>
  <si>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</si>
  <si>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</si>
  <si>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</si>
  <si>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</si>
  <si>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</si>
  <si>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</si>
  <si>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</si>
  <si>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</si>
  <si>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</si>
  <si>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</si>
  <si>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</si>
  <si>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</si>
  <si>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</si>
  <si>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</si>
  <si>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</si>
  <si>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</si>
  <si>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</si>
  <si>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</si>
  <si>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</si>
  <si>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</si>
  <si>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</si>
  <si>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</si>
  <si>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</si>
  <si>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</si>
  <si>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</si>
  <si>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</si>
  <si>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</si>
  <si>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</si>
  <si>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</si>
  <si>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</si>
  <si>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</si>
  <si>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</si>
  <si>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</si>
  <si>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</si>
  <si>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</si>
  <si>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</si>
  <si>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</si>
  <si>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</si>
  <si>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</si>
  <si>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</si>
  <si>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</si>
  <si>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</si>
  <si>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</si>
  <si>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</si>
  <si>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</si>
  <si>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</si>
  <si>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</si>
  <si>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</si>
  <si>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</si>
  <si>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</si>
  <si>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</si>
  <si>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</si>
  <si>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</si>
  <si>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</si>
  <si>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</si>
  <si>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</si>
  <si>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</si>
  <si>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</si>
  <si>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</si>
  <si>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</si>
  <si>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</si>
  <si>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</si>
  <si>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</si>
  <si>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</si>
  <si>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</si>
  <si>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</si>
  <si>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</si>
  <si>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</si>
  <si>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</si>
  <si>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</si>
  <si>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</si>
  <si>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</si>
  <si>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</si>
  <si>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</si>
  <si>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</si>
  <si>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</si>
  <si>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</si>
  <si>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</si>
  <si>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</si>
  <si>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</si>
  <si>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</si>
  <si>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</si>
  <si>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</si>
  <si>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</si>
  <si>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</si>
  <si>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</si>
  <si>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</si>
  <si>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</si>
  <si>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</si>
  <si>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</si>
  <si>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</si>
  <si>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</si>
  <si>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</si>
  <si>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</si>
  <si>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</si>
  <si>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</si>
  <si>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</si>
  <si>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</si>
  <si>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</si>
  <si>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</si>
  <si>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</si>
  <si>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</si>
  <si>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</si>
  <si>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</si>
  <si>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</si>
  <si>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</si>
  <si>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</si>
  <si>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</si>
  <si>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</si>
  <si>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</si>
  <si>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</si>
  <si>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</si>
  <si>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</si>
  <si>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</si>
  <si>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</si>
  <si>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</si>
  <si>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</si>
  <si>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</si>
  <si>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</si>
  <si>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</si>
  <si>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</si>
  <si>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</si>
  <si>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</si>
  <si>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</si>
  <si>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</si>
  <si>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</si>
  <si>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</si>
  <si>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</si>
  <si>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</si>
  <si>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</si>
  <si>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</si>
  <si>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</si>
  <si>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</si>
  <si>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</si>
  <si>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</si>
  <si>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</si>
  <si>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</si>
  <si>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</si>
  <si>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</si>
  <si>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</si>
  <si>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</si>
  <si>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</si>
  <si>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</si>
  <si>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</si>
  <si>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</si>
  <si>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</si>
  <si>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</si>
  <si>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</si>
  <si>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</si>
  <si>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</si>
  <si>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</si>
  <si>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</si>
  <si>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</si>
  <si>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</si>
  <si>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</si>
  <si>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</si>
  <si>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</si>
  <si>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</si>
  <si>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</si>
  <si>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</si>
  <si>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</si>
  <si>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</si>
  <si>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</si>
  <si>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</si>
  <si>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</si>
  <si>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</si>
  <si>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</si>
  <si>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</si>
  <si>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</si>
  <si>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</si>
  <si>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</si>
  <si>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</si>
  <si>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</si>
  <si>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</si>
  <si>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</si>
  <si>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</si>
  <si>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</si>
  <si>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</si>
  <si>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</si>
  <si>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</si>
  <si>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</si>
  <si>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</si>
  <si>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</si>
  <si>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</si>
  <si>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</si>
  <si>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</si>
  <si>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</si>
  <si>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</si>
  <si>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</si>
  <si>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</si>
  <si>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</si>
  <si>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</si>
  <si>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</si>
  <si>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</si>
  <si>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</si>
  <si>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</si>
  <si>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</si>
  <si>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</si>
  <si>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</si>
  <si>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</si>
  <si>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</si>
  <si>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</si>
  <si>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</si>
  <si>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</si>
  <si>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</si>
  <si>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</si>
  <si>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</si>
  <si>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</si>
  <si>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</si>
  <si>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</si>
  <si>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</si>
  <si>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</si>
  <si>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</si>
  <si>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</si>
  <si>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</si>
  <si>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</si>
  <si>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</si>
  <si>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</si>
  <si>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</si>
  <si>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</si>
  <si>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</si>
  <si>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</si>
  <si>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</si>
  <si>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</si>
  <si>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</si>
  <si>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</si>
  <si>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</si>
  <si>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</si>
  <si>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</si>
  <si>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</si>
  <si>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</si>
  <si>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</si>
  <si>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</si>
  <si>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</si>
  <si>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</si>
  <si>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</si>
  <si>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</si>
  <si>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</si>
  <si>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</si>
  <si>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</si>
  <si>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</si>
  <si>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</si>
  <si>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</si>
  <si>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</si>
  <si>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</si>
  <si>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</si>
  <si>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</si>
  <si>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</si>
  <si>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</si>
  <si>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</si>
  <si>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</si>
  <si>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</si>
  <si>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</si>
  <si>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</si>
  <si>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</si>
  <si>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</si>
  <si>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</si>
  <si>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</si>
  <si>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</si>
  <si>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</si>
  <si>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</si>
  <si>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</si>
  <si>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</si>
  <si>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</si>
  <si>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</si>
  <si>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</si>
  <si>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</si>
  <si>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</si>
  <si>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</si>
  <si>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</si>
  <si>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</si>
  <si>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</si>
  <si>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</si>
  <si>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</si>
  <si>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</si>
  <si>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</si>
  <si>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</si>
  <si>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</si>
  <si>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</si>
  <si>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</si>
  <si>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</si>
  <si>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</si>
  <si>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</si>
  <si>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</si>
  <si>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</si>
  <si>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</si>
  <si>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</si>
  <si>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</si>
  <si>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</si>
  <si>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</si>
  <si>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</si>
  <si>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</si>
  <si>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</si>
  <si>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</si>
  <si>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</si>
  <si>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</si>
  <si>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</si>
  <si>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</si>
  <si>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</si>
  <si>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</si>
  <si>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</si>
  <si>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</si>
  <si>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</si>
  <si>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</si>
  <si>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</si>
  <si>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</si>
  <si>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</si>
  <si>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</si>
  <si>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</si>
  <si>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</si>
  <si>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</si>
  <si>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</si>
  <si>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</si>
  <si>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</si>
  <si>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</si>
  <si>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</si>
  <si>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</si>
  <si>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</si>
  <si>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</si>
  <si>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</si>
  <si>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</si>
  <si>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</si>
  <si>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</si>
  <si>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</si>
  <si>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</si>
  <si>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</si>
  <si>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</si>
  <si>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</si>
  <si>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</si>
  <si>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</si>
  <si>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</si>
  <si>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</si>
  <si>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</si>
  <si>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</si>
  <si>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</si>
  <si>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</si>
  <si>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</si>
  <si>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</si>
  <si>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</si>
  <si>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</si>
  <si>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</si>
  <si>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</si>
  <si>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</si>
  <si>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</si>
  <si>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</si>
  <si>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</si>
  <si>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</si>
  <si>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</si>
  <si>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</si>
  <si>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</si>
  <si>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</si>
  <si>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</si>
  <si>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</si>
  <si>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</si>
  <si>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</si>
  <si>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</si>
  <si>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</si>
  <si>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</si>
  <si>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</si>
  <si>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</si>
  <si>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</si>
  <si>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</si>
  <si>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</si>
  <si>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</si>
  <si>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</si>
  <si>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</si>
  <si>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</si>
  <si>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</si>
  <si>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</si>
  <si>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</si>
  <si>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</si>
  <si>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</si>
  <si>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</si>
  <si>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</si>
  <si>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</si>
  <si>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</si>
  <si>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</si>
  <si>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</si>
  <si>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</si>
  <si>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</si>
  <si>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</si>
  <si>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</si>
  <si>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</si>
  <si>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</si>
  <si>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</si>
  <si>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</si>
  <si>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</si>
  <si>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</si>
  <si>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</si>
  <si>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</si>
  <si>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</si>
  <si>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</si>
  <si>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</si>
  <si>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</si>
  <si>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</si>
  <si>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</si>
  <si>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</si>
  <si>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</si>
  <si>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</si>
  <si>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</si>
  <si>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</si>
  <si>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</si>
  <si>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</si>
  <si>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</si>
  <si>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</si>
  <si>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</si>
  <si>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</si>
  <si>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</si>
  <si>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</si>
  <si>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</si>
  <si>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</si>
  <si>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</si>
  <si>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</si>
  <si>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</si>
  <si>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</si>
  <si>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</si>
  <si>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</si>
  <si>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</si>
  <si>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</si>
  <si>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</si>
  <si>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</si>
  <si>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</si>
  <si>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</si>
  <si>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</si>
  <si>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</si>
  <si>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</si>
  <si>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</si>
  <si>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</si>
  <si>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</si>
  <si>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</si>
  <si>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</si>
  <si>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</si>
  <si>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</si>
  <si>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</si>
  <si>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</si>
  <si>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</si>
  <si>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</si>
  <si>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</si>
  <si>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</si>
  <si>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</si>
  <si>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</si>
  <si>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</si>
  <si>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</si>
  <si>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</si>
  <si>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</si>
  <si>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</si>
  <si>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</si>
  <si>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</si>
  <si>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</si>
  <si>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</si>
  <si>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</si>
  <si>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</si>
  <si>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</si>
  <si>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</si>
  <si>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</si>
  <si>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</si>
  <si>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</si>
  <si>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</si>
  <si>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</si>
  <si>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</si>
  <si>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</si>
  <si>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</si>
  <si>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</si>
  <si>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</si>
  <si>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</si>
  <si>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</si>
  <si>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</si>
  <si>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</si>
  <si>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</si>
  <si>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</si>
  <si>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</si>
  <si>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</si>
  <si>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</si>
  <si>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</si>
  <si>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</si>
  <si>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</si>
  <si>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</si>
  <si>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</si>
  <si>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</si>
  <si>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</si>
  <si>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</si>
  <si>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</si>
  <si>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</si>
  <si>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</si>
  <si>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</si>
  <si>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</si>
  <si>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</si>
  <si>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</si>
  <si>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</si>
  <si>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</si>
  <si>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</si>
  <si>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</si>
  <si>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</si>
  <si>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</si>
  <si>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</si>
  <si>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</si>
  <si>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</si>
  <si>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</si>
  <si>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</si>
  <si>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</si>
  <si>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</si>
  <si>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</si>
  <si>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</si>
  <si>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</si>
  <si>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</si>
  <si>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</si>
  <si>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</si>
  <si>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</si>
  <si>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</si>
  <si>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</si>
  <si>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</si>
  <si>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</si>
  <si>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</si>
  <si>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</si>
  <si>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</si>
  <si>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</si>
  <si>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</si>
  <si>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</si>
  <si>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</si>
  <si>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</si>
  <si>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</si>
  <si>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</si>
  <si>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</si>
  <si>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</si>
  <si>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</si>
  <si>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</si>
  <si>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</si>
  <si>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</si>
  <si>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</si>
  <si>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</si>
  <si>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</si>
  <si>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</si>
  <si>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</si>
  <si>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</si>
  <si>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</si>
  <si>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</si>
  <si>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</si>
  <si>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</si>
  <si>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</si>
  <si>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</si>
  <si>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</si>
  <si>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</si>
  <si>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</si>
  <si>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</si>
  <si>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</si>
  <si>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</si>
  <si>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</si>
  <si>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</si>
  <si>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</si>
  <si>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</si>
  <si>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</si>
  <si>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</si>
  <si>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</si>
  <si>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</si>
  <si>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</si>
  <si>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</si>
  <si>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</si>
  <si>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</si>
  <si>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</si>
  <si>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</si>
  <si>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</si>
  <si>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</si>
  <si>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</si>
  <si>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</si>
  <si>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</si>
  <si>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</si>
  <si>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</si>
  <si>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</si>
  <si>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</si>
  <si>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</si>
  <si>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</si>
  <si>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</si>
  <si>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</si>
  <si>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</si>
  <si>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</si>
  <si>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</si>
  <si>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</si>
  <si>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</si>
  <si>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</si>
  <si>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</si>
  <si>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</si>
  <si>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</si>
  <si>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</si>
  <si>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</si>
  <si>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</si>
  <si>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</si>
  <si>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</si>
  <si>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</si>
  <si>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</si>
  <si>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</si>
  <si>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</si>
  <si>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</si>
  <si>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</si>
  <si>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</si>
  <si>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</si>
  <si>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</si>
  <si>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</si>
  <si>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</si>
  <si>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</si>
  <si>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</si>
  <si>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</si>
  <si>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</si>
  <si>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</si>
  <si>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</si>
  <si>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</si>
  <si>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</si>
  <si>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</si>
  <si>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</si>
  <si>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</si>
  <si>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</si>
  <si>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</si>
  <si>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</si>
  <si>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</si>
  <si>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</si>
  <si>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</si>
  <si>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</si>
  <si>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</si>
  <si>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</si>
  <si>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</si>
  <si>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</si>
  <si>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</si>
  <si>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</si>
  <si>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</si>
  <si>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</si>
  <si>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</si>
  <si>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</si>
  <si>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</si>
  <si>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</si>
  <si>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</si>
  <si>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</si>
  <si>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</si>
  <si>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</si>
  <si>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</si>
  <si>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</si>
  <si>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</si>
  <si>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</si>
  <si>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</si>
  <si>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</si>
  <si>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</si>
  <si>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</si>
  <si>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</si>
  <si>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</si>
  <si>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</si>
  <si>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</si>
  <si>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</si>
  <si>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</si>
  <si>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</si>
  <si>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</si>
  <si>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</si>
  <si>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</si>
  <si>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</si>
  <si>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</si>
  <si>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</si>
  <si>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</si>
  <si>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</si>
  <si>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</si>
  <si>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</si>
  <si>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</si>
  <si>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</si>
  <si>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</si>
  <si>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</si>
  <si>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</si>
  <si>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</si>
  <si>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</si>
  <si>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</si>
  <si>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</si>
  <si>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</si>
  <si>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</si>
  <si>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</si>
  <si>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</si>
  <si>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</si>
  <si>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</si>
  <si>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</si>
  <si>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</si>
  <si>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</si>
  <si>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</si>
  <si>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</si>
  <si>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</si>
  <si>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</si>
  <si>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</si>
  <si>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</si>
  <si>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</si>
  <si>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</si>
  <si>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</si>
  <si>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</si>
  <si>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</si>
  <si>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</si>
  <si>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</si>
  <si>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</si>
  <si>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</si>
  <si>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</si>
  <si>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</si>
  <si>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</si>
  <si>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</si>
  <si>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</si>
  <si>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</si>
  <si>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</si>
  <si>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</si>
  <si>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</si>
  <si>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</si>
  <si>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</si>
  <si>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</si>
  <si>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</si>
  <si>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</si>
  <si>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</si>
  <si>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</si>
  <si>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</si>
  <si>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</si>
  <si>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</si>
  <si>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</si>
  <si>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</si>
  <si>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</si>
  <si>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</si>
  <si>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</si>
  <si>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</si>
  <si>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</si>
  <si>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</si>
  <si>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</si>
  <si>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</si>
  <si>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</si>
  <si>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</si>
  <si>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</si>
  <si>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</si>
  <si>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</si>
  <si>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</si>
  <si>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</si>
  <si>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</si>
  <si>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</si>
  <si>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</si>
  <si>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</si>
  <si>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</si>
  <si>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</si>
  <si>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</si>
  <si>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</si>
  <si>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</si>
  <si>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</si>
  <si>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</si>
  <si>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</si>
  <si>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</si>
  <si>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</si>
  <si>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</si>
  <si>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</si>
  <si>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</si>
  <si>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</si>
  <si>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</si>
  <si>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</si>
  <si>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</si>
  <si>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</si>
  <si>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</si>
  <si>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</si>
  <si>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</si>
  <si>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</si>
  <si>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</si>
  <si>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</si>
  <si>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</si>
  <si>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</si>
  <si>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</si>
  <si>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</si>
  <si>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</si>
  <si>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</si>
  <si>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</si>
  <si>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</si>
  <si>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</si>
  <si>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</si>
  <si>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</si>
  <si>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</si>
  <si>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</si>
  <si>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</si>
  <si>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</si>
  <si>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</si>
  <si>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</si>
  <si>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</si>
  <si>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</si>
  <si>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</si>
  <si>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</si>
  <si>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</si>
  <si>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</si>
  <si>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</si>
  <si>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</si>
  <si>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</si>
  <si>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</si>
  <si>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</si>
  <si>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</si>
  <si>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</si>
  <si>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</si>
  <si>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</si>
  <si>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</si>
  <si>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</si>
  <si>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</si>
  <si>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</si>
  <si>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</si>
  <si>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</si>
  <si>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</si>
  <si>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</si>
  <si>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</si>
  <si>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</si>
  <si>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</si>
  <si>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</si>
  <si>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</si>
  <si>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</si>
  <si>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</si>
  <si>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</si>
  <si>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</si>
  <si>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</si>
  <si>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</si>
  <si>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</si>
  <si>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</si>
  <si>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</si>
  <si>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</si>
  <si>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</si>
  <si>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</si>
  <si>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</si>
  <si>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</si>
  <si>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</si>
  <si>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</si>
  <si>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</si>
  <si>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</si>
  <si>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</si>
  <si>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</si>
  <si>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</si>
  <si>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</si>
  <si>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</si>
  <si>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</si>
  <si>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</si>
  <si>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</si>
  <si>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</si>
  <si>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</si>
  <si>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</si>
  <si>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</si>
  <si>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</si>
  <si>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</si>
  <si>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</si>
  <si>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</si>
  <si>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</si>
  <si>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</si>
  <si>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</si>
  <si>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</si>
  <si>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</si>
  <si>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</si>
  <si>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</si>
  <si>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</si>
  <si>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</si>
  <si>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</si>
  <si>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</si>
  <si>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</si>
  <si>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</si>
  <si>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</si>
  <si>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</si>
  <si>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</si>
  <si>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</si>
  <si>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</si>
  <si>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</si>
  <si>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</si>
  <si>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</si>
  <si>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</si>
  <si>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</si>
  <si>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</si>
  <si>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</si>
  <si>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</si>
  <si>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</si>
  <si>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</si>
  <si>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</si>
  <si>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</si>
  <si>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</si>
  <si>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</si>
  <si>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</si>
  <si>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</si>
  <si>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</si>
  <si>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</si>
  <si>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</si>
  <si>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</si>
  <si>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</si>
  <si>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</si>
  <si>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</si>
  <si>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</si>
  <si>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</si>
  <si>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</si>
  <si>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</si>
  <si>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</si>
  <si>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</si>
  <si>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</si>
  <si>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</si>
  <si>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</si>
  <si>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</si>
  <si>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</si>
  <si>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</si>
  <si>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</si>
  <si>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</si>
  <si>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</si>
  <si>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</si>
  <si>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</si>
  <si>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</si>
  <si>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</si>
  <si>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</si>
  <si>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</si>
  <si>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</si>
  <si>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</si>
  <si>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</si>
  <si>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</si>
  <si>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</si>
  <si>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</si>
  <si>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</si>
  <si>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</si>
  <si>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</si>
  <si>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</si>
  <si>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</si>
  <si>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</si>
  <si>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</si>
  <si>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</si>
  <si>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</si>
  <si>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</si>
  <si>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</si>
  <si>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</si>
  <si>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</si>
  <si>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</si>
  <si>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</si>
  <si>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</si>
  <si>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</si>
  <si>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</si>
  <si>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</si>
  <si>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</si>
  <si>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</si>
  <si>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</si>
  <si>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</si>
  <si>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</si>
  <si>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</si>
  <si>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</si>
  <si>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</si>
  <si>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</si>
  <si>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</si>
  <si>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</si>
  <si>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</si>
  <si>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</si>
  <si>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</si>
  <si>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</si>
  <si>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</si>
  <si>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</si>
  <si>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</si>
  <si>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</si>
  <si>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</si>
  <si>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</si>
  <si>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</si>
  <si>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</si>
  <si>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</si>
  <si>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</si>
  <si>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</si>
  <si>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</si>
  <si>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</si>
  <si>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</si>
  <si>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</si>
  <si>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</si>
  <si>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</si>
  <si>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</si>
  <si>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</si>
  <si>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</si>
  <si>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</si>
  <si>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</si>
  <si>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</si>
  <si>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</si>
  <si>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</si>
  <si>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</si>
  <si>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</si>
  <si>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</si>
  <si>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</si>
  <si>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</si>
  <si>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</si>
  <si>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</si>
  <si>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</si>
  <si>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</si>
  <si>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</si>
  <si>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</si>
  <si>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</si>
  <si>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</si>
  <si>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</si>
  <si>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</si>
  <si>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</si>
  <si>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</si>
  <si>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</si>
  <si>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</si>
  <si>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</si>
  <si>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</si>
  <si>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</si>
  <si>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</si>
  <si>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</si>
  <si>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</si>
  <si>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</si>
  <si>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</si>
  <si>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</si>
  <si>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</si>
  <si>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</si>
  <si>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</si>
  <si>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</si>
  <si>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</si>
  <si>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</si>
  <si>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</si>
  <si>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</si>
  <si>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</si>
  <si>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</si>
  <si>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</si>
  <si>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</si>
  <si>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</si>
  <si>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</si>
  <si>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</si>
  <si>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</si>
  <si>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</si>
  <si>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</si>
  <si>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</si>
  <si>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</si>
  <si>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</si>
  <si>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</si>
  <si>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</si>
  <si>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</si>
  <si>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</si>
  <si>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</si>
  <si>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</si>
  <si>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</si>
  <si>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</si>
  <si>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</si>
  <si>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</si>
  <si>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</si>
  <si>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</si>
  <si>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</si>
  <si>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</si>
  <si>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</si>
  <si>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</si>
  <si>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</si>
  <si>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</si>
  <si>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</si>
  <si>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</si>
  <si>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</si>
  <si>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</si>
  <si>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</si>
  <si>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</si>
  <si>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</si>
  <si>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</si>
  <si>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</si>
  <si>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</si>
  <si>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</si>
  <si>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</si>
  <si>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</si>
  <si>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</si>
  <si>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</si>
  <si>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</si>
  <si>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</si>
  <si>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</si>
  <si>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</si>
  <si>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</si>
  <si>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</si>
  <si>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</si>
  <si>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</si>
  <si>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</si>
  <si>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</si>
  <si>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</si>
  <si>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</si>
  <si>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</si>
  <si>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</si>
  <si>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</si>
  <si>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</si>
  <si>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</si>
  <si>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</si>
  <si>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</si>
  <si>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</si>
  <si>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</si>
  <si>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</si>
  <si>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</si>
  <si>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</si>
  <si>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</si>
  <si>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</si>
  <si>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</si>
  <si>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</si>
  <si>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</si>
  <si>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</si>
  <si>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</si>
  <si>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</si>
  <si>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</si>
  <si>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</si>
  <si>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</si>
  <si>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</si>
  <si>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</si>
  <si>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</si>
  <si>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</si>
  <si>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</si>
  <si>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</si>
  <si>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</si>
  <si>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</si>
  <si>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</si>
  <si>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</si>
  <si>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</si>
  <si>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</si>
  <si>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</si>
  <si>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</si>
  <si>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</si>
  <si>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</si>
  <si>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</si>
  <si>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</si>
  <si>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</si>
  <si>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</si>
  <si>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</si>
  <si>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</si>
  <si>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</si>
  <si>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</si>
  <si>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</si>
  <si>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</si>
  <si>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</si>
  <si>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</si>
  <si>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</si>
  <si>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</si>
  <si>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</si>
  <si>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</si>
  <si>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</si>
  <si>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</si>
  <si>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</si>
  <si>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</si>
  <si>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</si>
  <si>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</si>
  <si>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</si>
  <si>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</si>
  <si>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</si>
  <si>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</si>
  <si>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</si>
  <si>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</si>
  <si>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</si>
  <si>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</si>
  <si>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</si>
  <si>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</si>
  <si>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</si>
  <si>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</si>
  <si>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</si>
  <si>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</si>
  <si>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</si>
  <si>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</si>
  <si>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</si>
  <si>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</si>
  <si>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</si>
  <si>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</si>
  <si>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</si>
  <si>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</si>
  <si>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</si>
  <si>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</si>
  <si>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</si>
  <si>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</si>
  <si>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</si>
  <si>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</si>
  <si>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</si>
  <si>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</si>
  <si>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</si>
  <si>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</si>
  <si>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</si>
  <si>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</si>
  <si>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</si>
  <si>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</si>
  <si>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</si>
  <si>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</si>
  <si>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</si>
  <si>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</si>
  <si>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</si>
  <si>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</si>
  <si>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</si>
  <si>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</si>
  <si>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</si>
  <si>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</si>
  <si>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</si>
  <si>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</si>
  <si>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</si>
  <si>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</si>
  <si>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</si>
  <si>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</si>
  <si>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</si>
  <si>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</si>
  <si>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</si>
  <si>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</si>
  <si>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</si>
  <si>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</si>
  <si>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</si>
  <si>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</si>
  <si>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</si>
  <si>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</si>
  <si>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</si>
  <si>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</si>
  <si>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</si>
  <si>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</si>
  <si>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</si>
  <si>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</si>
  <si>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</si>
  <si>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</si>
  <si>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</si>
  <si>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</si>
  <si>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</si>
  <si>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</si>
  <si>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</si>
  <si>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</si>
  <si>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</si>
  <si>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</si>
  <si>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</si>
  <si>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</si>
  <si>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</si>
  <si>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</si>
  <si>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</si>
  <si>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</si>
  <si>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</si>
  <si>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</si>
  <si>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</si>
  <si>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</si>
  <si>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</si>
  <si>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</si>
  <si>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</si>
  <si>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</si>
  <si>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</si>
  <si>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</si>
  <si>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</si>
  <si>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</si>
  <si>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</si>
  <si>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</si>
  <si>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</si>
  <si>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</si>
  <si>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</si>
  <si>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</si>
  <si>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</si>
  <si>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</si>
  <si>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</si>
  <si>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</si>
  <si>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</si>
  <si>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</si>
  <si>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</si>
  <si>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</si>
  <si>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</si>
  <si>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</si>
  <si>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</si>
  <si>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</si>
  <si>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</si>
  <si>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</si>
  <si>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</si>
  <si>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</si>
  <si>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</si>
  <si>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</si>
  <si>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</si>
  <si>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</si>
  <si>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</si>
  <si>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</si>
  <si>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</si>
  <si>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</si>
  <si>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</si>
  <si>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</si>
  <si>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</si>
  <si>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</si>
  <si>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</si>
  <si>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</si>
  <si>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</si>
  <si>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</si>
  <si>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</si>
  <si>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</si>
  <si>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</si>
  <si>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</si>
  <si>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</si>
  <si>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</si>
  <si>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</si>
  <si>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</si>
  <si>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</si>
  <si>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</si>
  <si>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</si>
  <si>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</si>
  <si>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</si>
  <si>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</si>
  <si>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</si>
  <si>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</si>
  <si>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</si>
  <si>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</si>
  <si>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</si>
  <si>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</si>
  <si>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</si>
  <si>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</si>
  <si>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</si>
  <si>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</si>
  <si>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</si>
  <si>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</si>
  <si>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</si>
  <si>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</si>
  <si>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</si>
  <si>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</si>
  <si>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</si>
  <si>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</si>
  <si>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</si>
  <si>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</si>
  <si>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</si>
  <si>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</si>
  <si>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</si>
  <si>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</si>
  <si>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</si>
  <si>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</si>
  <si>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</si>
  <si>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</si>
  <si>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</si>
  <si>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</si>
  <si>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</si>
  <si>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</si>
  <si>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</si>
  <si>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</si>
  <si>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</si>
  <si>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</si>
  <si>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</si>
  <si>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</si>
  <si>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</si>
  <si>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</si>
  <si>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</si>
  <si>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</si>
  <si>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</si>
  <si>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</si>
  <si>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</si>
  <si>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</si>
  <si>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</si>
  <si>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</si>
  <si>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</si>
  <si>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</si>
  <si>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</si>
  <si>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</si>
  <si>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</si>
  <si>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</si>
  <si>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</si>
  <si>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</si>
  <si>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</si>
  <si>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</si>
  <si>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</si>
  <si>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</si>
  <si>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</si>
  <si>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</si>
  <si>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</si>
  <si>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</si>
  <si>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</si>
  <si>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</si>
  <si>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</si>
  <si>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</si>
  <si>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</si>
  <si>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</si>
  <si>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</si>
  <si>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</si>
  <si>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</si>
  <si>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</si>
  <si>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</si>
  <si>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</si>
  <si>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</si>
  <si>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</si>
  <si>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</si>
  <si>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</si>
  <si>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</si>
  <si>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</si>
  <si>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</si>
  <si>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</si>
  <si>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</si>
  <si>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</si>
  <si>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</si>
  <si>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</si>
  <si>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</si>
  <si>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</si>
  <si>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</si>
  <si>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</si>
  <si>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</si>
  <si>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</si>
  <si>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</si>
  <si>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</si>
  <si>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</si>
  <si>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</si>
  <si>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</si>
  <si>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</si>
  <si>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</si>
  <si>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</si>
  <si>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</si>
  <si>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</si>
  <si>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</si>
  <si>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</si>
  <si>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</si>
  <si>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</si>
  <si>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</si>
  <si>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</si>
  <si>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</si>
  <si>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</si>
  <si>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</si>
  <si>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</si>
  <si>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</si>
  <si>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</si>
  <si>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</si>
  <si>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</si>
  <si>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</si>
  <si>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</si>
  <si>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</si>
  <si>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</si>
  <si>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</si>
  <si>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</si>
  <si>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</si>
  <si>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</si>
  <si>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</si>
  <si>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</si>
  <si>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</si>
  <si>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</si>
  <si>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</si>
  <si>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</si>
  <si>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</si>
  <si>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</si>
  <si>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</si>
  <si>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</si>
  <si>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</si>
  <si>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</si>
  <si>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</si>
  <si>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</si>
  <si>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</si>
  <si>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</si>
  <si>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</si>
  <si>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</si>
  <si>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</si>
  <si>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</si>
  <si>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</si>
  <si>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</si>
  <si>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</si>
  <si>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</si>
  <si>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</si>
  <si>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</si>
  <si>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</si>
  <si>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</si>
  <si>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</si>
  <si>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</si>
  <si>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</si>
  <si>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</si>
  <si>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</si>
  <si>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</si>
  <si>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</si>
  <si>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</si>
  <si>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</si>
  <si>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</si>
  <si>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</si>
  <si>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</si>
  <si>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</si>
  <si>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</si>
  <si>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</si>
  <si>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</si>
  <si>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</si>
  <si>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</si>
  <si>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</si>
  <si>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</si>
  <si>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</si>
  <si>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</si>
  <si>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</si>
  <si>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</si>
  <si>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</si>
  <si>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</si>
  <si>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</si>
  <si>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</si>
  <si>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</si>
  <si>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</si>
  <si>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</si>
  <si>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</si>
  <si>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</si>
  <si>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</si>
  <si>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</si>
  <si>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</si>
  <si>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</si>
  <si>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</si>
  <si>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</si>
  <si>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</si>
  <si>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</si>
  <si>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</si>
  <si>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</si>
  <si>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</si>
  <si>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</si>
  <si>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</si>
  <si>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</si>
  <si>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</si>
  <si>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</si>
  <si>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</si>
  <si>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</si>
  <si>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</si>
  <si>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</si>
  <si>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</si>
  <si>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</si>
  <si>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</si>
  <si>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</si>
  <si>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</si>
  <si>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</si>
  <si>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</si>
  <si>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</si>
  <si>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</si>
  <si>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</si>
  <si>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</si>
  <si>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</si>
  <si>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</si>
  <si>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</si>
  <si>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</si>
  <si>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</si>
  <si>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</si>
  <si>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</si>
  <si>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</si>
  <si>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</si>
  <si>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</si>
  <si>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</si>
  <si>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</si>
  <si>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</si>
  <si>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</si>
  <si>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</si>
  <si>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</si>
  <si>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</si>
  <si>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</si>
  <si>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</si>
  <si>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</si>
  <si>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</si>
  <si>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</si>
  <si>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</si>
  <si>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</si>
  <si>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</si>
  <si>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</si>
  <si>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</si>
  <si>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</si>
  <si>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</si>
  <si>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</si>
  <si>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</si>
  <si>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</si>
  <si>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</si>
  <si>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</si>
  <si>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</si>
  <si>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</si>
  <si>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</si>
  <si>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</si>
  <si>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</si>
  <si>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</si>
  <si>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</si>
  <si>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</si>
  <si>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</si>
  <si>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</si>
  <si>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</si>
  <si>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</si>
  <si>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</si>
  <si>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</si>
  <si>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</si>
  <si>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</si>
  <si>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</si>
  <si>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</si>
  <si>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</si>
  <si>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</si>
  <si>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</si>
  <si>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</si>
  <si>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</si>
  <si>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</si>
  <si>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</si>
  <si>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</si>
  <si>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</si>
  <si>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</si>
  <si>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</si>
  <si>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</si>
  <si>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</si>
  <si>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</si>
  <si>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</si>
  <si>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</si>
  <si>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</si>
  <si>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</si>
  <si>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</si>
  <si>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</si>
  <si>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</si>
  <si>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</si>
  <si>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</si>
  <si>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</si>
  <si>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</si>
  <si>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</si>
  <si>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</si>
  <si>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</si>
  <si>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</si>
  <si>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</si>
  <si>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</si>
  <si>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</si>
  <si>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</si>
  <si>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</si>
  <si>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</si>
  <si>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</si>
  <si>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</si>
  <si>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</si>
  <si>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</si>
  <si>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</si>
  <si>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</si>
  <si>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</si>
  <si>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</si>
  <si>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</si>
  <si>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</si>
  <si>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</si>
  <si>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</si>
  <si>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</si>
  <si>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</si>
  <si>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</si>
  <si>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</si>
  <si>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</si>
  <si>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</si>
  <si>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</si>
  <si>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</si>
  <si>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</si>
  <si>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</si>
  <si>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</si>
  <si>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</si>
  <si>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</si>
  <si>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</si>
  <si>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</si>
  <si>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</si>
  <si>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</si>
  <si>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</si>
  <si>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</si>
  <si>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</si>
  <si>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</si>
  <si>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</si>
  <si>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</si>
  <si>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</si>
  <si>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</si>
  <si>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</si>
  <si>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</si>
  <si>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</si>
  <si>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</si>
  <si>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</si>
  <si>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</si>
  <si>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</si>
  <si>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</si>
  <si>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</si>
  <si>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</si>
  <si>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</si>
  <si>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</si>
  <si>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</si>
  <si>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</si>
  <si>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</si>
  <si>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</si>
  <si>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</si>
  <si>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</si>
  <si>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</si>
  <si>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</si>
  <si>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</si>
  <si>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</si>
  <si>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</si>
  <si>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</si>
  <si>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</si>
  <si>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</si>
  <si>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</si>
  <si>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</si>
  <si>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</si>
  <si>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</si>
  <si>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</si>
  <si>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</si>
  <si>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</si>
  <si>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</si>
  <si>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</si>
  <si>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</si>
  <si>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</si>
  <si>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</si>
  <si>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</si>
  <si>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</si>
  <si>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</si>
  <si>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</si>
  <si>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</si>
  <si>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</si>
  <si>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</si>
  <si>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</si>
  <si>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</si>
  <si>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</si>
  <si>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</si>
  <si>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</si>
  <si>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</si>
  <si>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</si>
  <si>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</si>
  <si>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</si>
  <si>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</si>
  <si>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</si>
  <si>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</si>
  <si>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</si>
  <si>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</si>
  <si>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</si>
  <si>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</si>
  <si>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</si>
  <si>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</si>
  <si>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</si>
  <si>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</si>
  <si>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</si>
  <si>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</si>
  <si>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</si>
  <si>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</si>
  <si>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</si>
  <si>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</si>
  <si>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</si>
  <si>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</si>
  <si>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</si>
  <si>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</si>
  <si>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</si>
  <si>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</si>
  <si>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</si>
  <si>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</si>
  <si>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</si>
  <si>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</si>
  <si>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</si>
  <si>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</si>
  <si>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</si>
  <si>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</si>
  <si>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</si>
  <si>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</si>
  <si>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</si>
  <si>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</si>
  <si>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</si>
  <si>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</si>
  <si>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</si>
  <si>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</si>
  <si>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</si>
  <si>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</si>
  <si>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</si>
  <si>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</si>
  <si>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</si>
  <si>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</si>
  <si>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</si>
  <si>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</si>
  <si>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</si>
  <si>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</si>
  <si>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</si>
  <si>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</si>
  <si>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</si>
  <si>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</si>
  <si>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</si>
  <si>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</si>
  <si>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</si>
  <si>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</si>
  <si>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</si>
  <si>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</si>
  <si>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</si>
  <si>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</si>
  <si>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</si>
  <si>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</si>
  <si>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</si>
  <si>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</si>
  <si>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</si>
  <si>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</si>
  <si>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</si>
  <si>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</si>
  <si>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</si>
  <si>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</si>
  <si>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</si>
  <si>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</si>
  <si>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</si>
  <si>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</si>
  <si>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</si>
  <si>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</si>
  <si>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</si>
  <si>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</si>
  <si>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</si>
  <si>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</si>
  <si>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</si>
  <si>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</si>
  <si>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</si>
  <si>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</si>
  <si>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</si>
  <si>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</si>
  <si>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</si>
  <si>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</si>
  <si>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</si>
  <si>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</si>
  <si>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</si>
  <si>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</si>
  <si>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</si>
  <si>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</si>
  <si>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</si>
  <si>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</si>
  <si>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</si>
  <si>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</si>
  <si>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</si>
  <si>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</si>
  <si>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</si>
  <si>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</si>
  <si>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</si>
  <si>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</si>
  <si>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</si>
  <si>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</si>
  <si>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</si>
  <si>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</si>
  <si>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</si>
  <si>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</si>
  <si>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</si>
  <si>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</si>
  <si>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</si>
  <si>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</si>
  <si>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</si>
  <si>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</si>
  <si>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</si>
  <si>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</si>
  <si>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</si>
  <si>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</si>
  <si>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</si>
  <si>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</si>
  <si>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</si>
  <si>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</si>
  <si>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</si>
  <si>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</si>
  <si>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</si>
  <si>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</si>
  <si>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</si>
  <si>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</si>
  <si>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</si>
  <si>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</si>
  <si>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</si>
  <si>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</si>
  <si>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</si>
  <si>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</si>
  <si>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</si>
  <si>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</si>
  <si>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</si>
  <si>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</si>
  <si>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</si>
  <si>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</si>
  <si>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</si>
  <si>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</si>
  <si>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</si>
  <si>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</si>
  <si>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</si>
  <si>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</si>
  <si>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</si>
  <si>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</si>
  <si>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</si>
  <si>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</si>
  <si>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</si>
  <si>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</si>
  <si>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</si>
  <si>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</si>
  <si>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</si>
  <si>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</si>
  <si>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</si>
  <si>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</si>
  <si>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</si>
  <si>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</si>
  <si>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</si>
  <si>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</si>
  <si>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</si>
  <si>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</si>
  <si>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</si>
  <si>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</si>
  <si>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</si>
  <si>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</si>
  <si>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</si>
  <si>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</si>
  <si>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</si>
  <si>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</si>
  <si>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</si>
  <si>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</si>
  <si>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</si>
  <si>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</si>
  <si>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</si>
  <si>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</si>
  <si>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</si>
  <si>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</si>
  <si>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</si>
  <si>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</si>
  <si>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</si>
  <si>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</si>
  <si>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</si>
  <si>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</si>
  <si>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</si>
  <si>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</si>
  <si>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</si>
  <si>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</si>
  <si>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</si>
  <si>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</si>
  <si>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</si>
  <si>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</si>
  <si>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</si>
  <si>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</si>
  <si>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</si>
  <si>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</si>
  <si>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</si>
  <si>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</si>
  <si>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</si>
  <si>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</si>
  <si>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</si>
  <si>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</si>
  <si>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</si>
  <si>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</si>
  <si>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</si>
  <si>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</si>
  <si>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</si>
  <si>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</si>
  <si>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</si>
  <si>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</si>
  <si>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</si>
  <si>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</si>
  <si>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</si>
  <si>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</si>
  <si>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</si>
  <si>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</si>
  <si>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</si>
  <si>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</si>
  <si>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</si>
  <si>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</si>
  <si>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</si>
  <si>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</si>
  <si>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</si>
  <si>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</si>
  <si>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</si>
  <si>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</si>
  <si>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</si>
  <si>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</si>
  <si>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</si>
  <si>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</si>
  <si>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</si>
  <si>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</si>
  <si>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</si>
  <si>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</si>
  <si>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</si>
  <si>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</si>
  <si>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</si>
  <si>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</si>
  <si>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</si>
  <si>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</si>
  <si>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</si>
  <si>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</si>
  <si>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</si>
  <si>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</si>
  <si>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</si>
  <si>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</si>
  <si>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</si>
  <si>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</si>
  <si>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</si>
  <si>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</si>
  <si>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</si>
  <si>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</si>
  <si>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</si>
  <si>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</si>
  <si>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</si>
  <si>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</si>
  <si>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</si>
  <si>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</si>
  <si>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</si>
  <si>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</si>
  <si>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</si>
  <si>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</si>
  <si>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</si>
  <si>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</si>
  <si>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</si>
  <si>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</si>
  <si>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</si>
  <si>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</si>
  <si>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</si>
  <si>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</si>
  <si>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</si>
  <si>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</si>
  <si>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</si>
  <si>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</si>
  <si>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</si>
  <si>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</si>
  <si>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</si>
  <si>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</si>
  <si>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</si>
  <si>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</si>
  <si>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</si>
  <si>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</si>
  <si>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</si>
  <si>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</si>
  <si>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</si>
  <si>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</si>
  <si>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</si>
  <si>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</si>
  <si>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</si>
  <si>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</si>
  <si>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</si>
  <si>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</si>
  <si>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</si>
  <si>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</si>
  <si>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</si>
  <si>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</si>
  <si>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</si>
  <si>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</si>
  <si>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</si>
  <si>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</si>
  <si>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</si>
  <si>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</si>
  <si>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</si>
  <si>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</si>
  <si>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</si>
  <si>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</si>
  <si>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</si>
  <si>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</si>
  <si>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</si>
  <si>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</si>
  <si>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</si>
  <si>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</si>
  <si>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</si>
  <si>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</si>
  <si>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</si>
  <si>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</si>
  <si>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</si>
  <si>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</si>
  <si>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</si>
  <si>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</si>
  <si>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</si>
  <si>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</si>
  <si>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</si>
  <si>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</si>
  <si>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</si>
  <si>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</si>
  <si>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</si>
  <si>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</si>
  <si>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</si>
  <si>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</si>
  <si>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</si>
  <si>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</si>
  <si>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</si>
  <si>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</si>
  <si>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</si>
  <si>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</si>
  <si>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</si>
  <si>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</si>
  <si>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</si>
  <si>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</si>
  <si>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</si>
  <si>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</si>
  <si>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</si>
  <si>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</si>
  <si>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</si>
  <si>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</si>
  <si>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</si>
  <si>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</si>
  <si>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</si>
  <si>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</si>
  <si>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</si>
  <si>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</si>
  <si>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</si>
  <si>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</si>
  <si>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</si>
  <si>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</si>
  <si>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</si>
  <si>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</si>
  <si>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</si>
  <si>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</si>
  <si>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</si>
  <si>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</si>
  <si>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</si>
  <si>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</si>
  <si>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</si>
  <si>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</si>
  <si>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</si>
  <si>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</si>
  <si>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</si>
  <si>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</si>
  <si>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</si>
  <si>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</si>
  <si>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</si>
  <si>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</si>
  <si>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</si>
  <si>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</si>
  <si>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</si>
  <si>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</si>
  <si>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</si>
  <si>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</si>
  <si>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</si>
  <si>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</si>
  <si>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</si>
  <si>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</si>
  <si>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</si>
  <si>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</si>
  <si>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</si>
  <si>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</si>
  <si>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</si>
  <si>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</si>
  <si>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</si>
  <si>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</si>
  <si>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</si>
  <si>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</si>
  <si>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</si>
  <si>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</si>
  <si>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</si>
  <si>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</si>
  <si>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</si>
  <si>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</si>
  <si>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</si>
  <si>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</si>
  <si>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</si>
  <si>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</si>
  <si>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</si>
  <si>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</si>
  <si>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</si>
  <si>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</si>
  <si>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</si>
  <si>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</si>
  <si>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</si>
  <si>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</si>
  <si>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</si>
  <si>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</si>
  <si>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</si>
  <si>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</si>
  <si>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</si>
  <si>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</si>
  <si>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</si>
  <si>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</si>
  <si>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</si>
  <si>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</si>
  <si>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</si>
  <si>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</si>
  <si>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</si>
  <si>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</si>
  <si>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</si>
  <si>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</si>
  <si>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</si>
  <si>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</si>
  <si>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</si>
  <si>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</si>
  <si>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</si>
  <si>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</si>
  <si>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</si>
  <si>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</si>
  <si>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</si>
  <si>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</si>
  <si>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</si>
  <si>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</si>
  <si>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</si>
  <si>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</si>
  <si>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</si>
  <si>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</si>
  <si>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</si>
  <si>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</si>
  <si>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</si>
  <si>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</si>
  <si>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</si>
  <si>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</si>
  <si>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</si>
  <si>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</si>
  <si>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</si>
  <si>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</si>
  <si>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</si>
  <si>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</si>
  <si>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</si>
  <si>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</si>
  <si>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</si>
  <si>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</si>
  <si>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</si>
  <si>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</si>
  <si>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</si>
  <si>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</si>
  <si>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</si>
  <si>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</si>
  <si>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</si>
  <si>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</si>
  <si>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</si>
  <si>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</si>
  <si>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</si>
  <si>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</si>
  <si>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</si>
  <si>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</si>
  <si>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</si>
  <si>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</si>
  <si>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</si>
  <si>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</si>
  <si>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</si>
  <si>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</si>
  <si>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</si>
  <si>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</si>
  <si>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</si>
  <si>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</si>
  <si>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</si>
  <si>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</si>
  <si>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</si>
  <si>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</si>
  <si>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</si>
  <si>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</si>
  <si>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</si>
  <si>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</si>
  <si>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</si>
  <si>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</si>
  <si>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</si>
  <si>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</si>
  <si>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</si>
  <si>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</si>
  <si>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</si>
  <si>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</si>
  <si>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</si>
  <si>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</si>
  <si>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</si>
  <si>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</si>
  <si>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</si>
  <si>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</si>
  <si>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</si>
  <si>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</si>
  <si>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</si>
  <si>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</si>
  <si>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</si>
  <si>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</si>
  <si>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</si>
  <si>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</si>
  <si>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</si>
  <si>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</si>
  <si>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</si>
  <si>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</si>
  <si>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</si>
  <si>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</si>
  <si>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</si>
  <si>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</si>
  <si>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</si>
  <si>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</si>
  <si>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</si>
  <si>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</si>
  <si>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</si>
  <si>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</si>
  <si>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</si>
  <si>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</si>
  <si>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</si>
  <si>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</si>
  <si>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</si>
  <si>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</si>
  <si>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</si>
  <si>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</si>
  <si>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</si>
  <si>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</si>
  <si>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</si>
  <si>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</si>
  <si>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</si>
  <si>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</si>
  <si>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</si>
  <si>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</si>
  <si>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</si>
  <si>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</si>
  <si>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</si>
  <si>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</si>
  <si>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</si>
  <si>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</si>
  <si>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</si>
  <si>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</si>
  <si>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</si>
  <si>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</si>
  <si>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</si>
  <si>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</si>
  <si>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</si>
  <si>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</si>
  <si>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</si>
  <si>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</si>
  <si>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</si>
  <si>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</si>
  <si>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</si>
  <si>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</si>
  <si>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</si>
  <si>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</si>
  <si>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</si>
  <si>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</si>
  <si>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</si>
  <si>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</si>
  <si>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</si>
  <si>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</si>
  <si>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</si>
  <si>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</si>
  <si>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</si>
  <si>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</si>
  <si>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</si>
  <si>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</si>
  <si>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</si>
  <si>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</si>
  <si>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</si>
  <si>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</si>
  <si>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</si>
  <si>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</si>
  <si>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</si>
  <si>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</si>
  <si>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</si>
  <si>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</si>
  <si>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</si>
  <si>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</si>
  <si>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</si>
  <si>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</si>
  <si>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</si>
  <si>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</si>
  <si>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</si>
  <si>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</si>
  <si>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</si>
  <si>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</si>
  <si>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</si>
  <si>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</si>
  <si>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</si>
  <si>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</si>
  <si>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</si>
  <si>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</si>
  <si>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</si>
  <si>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</si>
  <si>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</si>
  <si>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</si>
  <si>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</si>
  <si>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</si>
  <si>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</si>
  <si>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</si>
  <si>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</si>
  <si>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</si>
  <si>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</si>
  <si>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</si>
  <si>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</si>
  <si>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</si>
  <si>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</si>
  <si>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</si>
  <si>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</si>
  <si>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</si>
  <si>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</si>
  <si>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</si>
  <si>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</si>
  <si>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</si>
  <si>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</si>
  <si>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</si>
  <si>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</si>
  <si>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</si>
  <si>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</si>
  <si>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</si>
  <si>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</si>
  <si>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</si>
  <si>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</si>
  <si>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</si>
  <si>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</si>
  <si>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</si>
  <si>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</si>
  <si>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</si>
  <si>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</si>
  <si>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</si>
  <si>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</si>
  <si>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</si>
  <si>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</si>
  <si>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</si>
  <si>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</si>
  <si>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</si>
  <si>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</si>
  <si>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</si>
  <si>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</si>
  <si>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</si>
  <si>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</si>
  <si>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</si>
  <si>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</si>
  <si>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</si>
  <si>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</si>
  <si>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</si>
  <si>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</si>
  <si>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</si>
  <si>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</si>
  <si>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</si>
  <si>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</si>
  <si>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</si>
  <si>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</si>
  <si>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</si>
  <si>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</si>
  <si>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</si>
  <si>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</si>
  <si>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</si>
  <si>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</si>
  <si>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</si>
  <si>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</si>
  <si>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</si>
  <si>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</si>
  <si>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</si>
  <si>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</si>
  <si>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</si>
  <si>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</si>
  <si>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</si>
  <si>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</si>
  <si>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</si>
  <si>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</si>
  <si>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</si>
  <si>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</si>
  <si>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</si>
  <si>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</si>
  <si>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</si>
  <si>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</si>
  <si>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</si>
  <si>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</si>
  <si>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</si>
  <si>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</si>
  <si>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</si>
  <si>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</si>
  <si>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</si>
  <si>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</si>
  <si>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</si>
  <si>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</si>
  <si>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</si>
  <si>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</si>
  <si>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</si>
  <si>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</si>
  <si>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</si>
  <si>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</si>
  <si>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</si>
  <si>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</si>
  <si>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</si>
  <si>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</si>
  <si>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</si>
  <si>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</si>
  <si>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</si>
  <si>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</si>
  <si>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</si>
  <si>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</si>
  <si>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</si>
  <si>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</si>
  <si>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</si>
  <si>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</si>
  <si>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</si>
  <si>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</si>
  <si>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</si>
  <si>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</si>
  <si>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</si>
  <si>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</si>
  <si>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</si>
  <si>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</si>
  <si>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</si>
  <si>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</si>
  <si>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</si>
  <si>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</si>
  <si>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</si>
  <si>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</si>
  <si>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</si>
  <si>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</si>
  <si>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</si>
  <si>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</si>
  <si>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</si>
  <si>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</si>
  <si>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</si>
  <si>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</si>
  <si>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</si>
  <si>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</si>
  <si>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</si>
  <si>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</si>
  <si>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</si>
  <si>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</si>
  <si>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</si>
  <si>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</si>
  <si>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</si>
  <si>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</si>
  <si>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</si>
  <si>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</si>
  <si>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</si>
  <si>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</si>
  <si>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</si>
  <si>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</si>
  <si>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</si>
  <si>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</si>
  <si>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</si>
  <si>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</si>
  <si>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</si>
  <si>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</si>
  <si>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</si>
  <si>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</si>
  <si>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</si>
  <si>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</si>
  <si>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</si>
  <si>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</si>
  <si>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</si>
  <si>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</si>
  <si>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</si>
  <si>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</si>
  <si>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</si>
  <si>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</si>
  <si>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</si>
  <si>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</si>
  <si>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</si>
  <si>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</si>
  <si>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</si>
  <si>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</si>
  <si>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</si>
  <si>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</si>
  <si>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</si>
  <si>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</si>
  <si>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</si>
  <si>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</si>
  <si>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</si>
  <si>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</si>
  <si>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</si>
  <si>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</si>
  <si>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</si>
  <si>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</si>
  <si>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</si>
  <si>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</si>
  <si>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</si>
  <si>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</si>
  <si>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</si>
  <si>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</si>
  <si>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</si>
  <si>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</si>
  <si>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</si>
  <si>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</si>
  <si>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</si>
  <si>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</si>
  <si>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</si>
  <si>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</si>
  <si>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</si>
  <si>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</si>
  <si>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</si>
  <si>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</si>
  <si>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</si>
  <si>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</si>
  <si>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</si>
  <si>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</si>
  <si>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</si>
  <si>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</si>
  <si>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</si>
  <si>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</si>
  <si>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</si>
  <si>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</si>
  <si>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</si>
  <si>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</si>
  <si>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</si>
  <si>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</si>
  <si>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</si>
  <si>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</si>
  <si>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</si>
  <si>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</si>
  <si>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</si>
  <si>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</si>
  <si>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</si>
  <si>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</si>
  <si>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</si>
  <si>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</si>
  <si>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</si>
  <si>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</si>
  <si>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</si>
  <si>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</si>
  <si>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</si>
  <si>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</si>
  <si>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</si>
  <si>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</si>
  <si>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</si>
  <si>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</si>
  <si>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</si>
  <si>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</si>
  <si>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</si>
  <si>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</si>
  <si>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</si>
  <si>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</si>
  <si>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</si>
  <si>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</si>
  <si>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</si>
  <si>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</si>
  <si>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</si>
  <si>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</si>
  <si>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</si>
  <si>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</si>
  <si>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</si>
  <si>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</si>
  <si>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</si>
  <si>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</si>
  <si>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</si>
  <si>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</si>
  <si>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</si>
  <si>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</si>
  <si>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</si>
  <si>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</si>
  <si>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</si>
  <si>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</si>
  <si>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</si>
  <si>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</si>
  <si>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</si>
  <si>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</si>
  <si>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</si>
  <si>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</si>
  <si>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</si>
  <si>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</si>
  <si>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</si>
  <si>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</si>
  <si>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</si>
  <si>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</si>
  <si>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</si>
  <si>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</si>
  <si>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</si>
  <si>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</si>
  <si>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</si>
  <si>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</si>
  <si>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</si>
  <si>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</si>
  <si>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</si>
  <si>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</si>
  <si>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</si>
  <si>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</si>
  <si>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</si>
  <si>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</si>
  <si>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</si>
  <si>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</si>
  <si>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</si>
  <si>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</si>
  <si>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</si>
  <si>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</si>
  <si>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</si>
  <si>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</si>
  <si>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</si>
  <si>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</si>
  <si>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</si>
  <si>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</si>
  <si>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</si>
  <si>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</si>
  <si>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</si>
  <si>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</si>
  <si>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</si>
  <si>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</si>
  <si>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</si>
  <si>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</si>
  <si>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</si>
  <si>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</si>
  <si>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</si>
  <si>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</si>
  <si>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</si>
  <si>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</si>
  <si>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</si>
  <si>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</si>
  <si>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</si>
  <si>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</si>
  <si>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</si>
  <si>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</si>
  <si>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</si>
  <si>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</si>
  <si>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</si>
  <si>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</si>
  <si>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</si>
  <si>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</si>
  <si>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</si>
  <si>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</si>
  <si>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</si>
  <si>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</si>
  <si>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</si>
  <si>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</si>
  <si>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</si>
  <si>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</si>
  <si>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</si>
  <si>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</si>
  <si>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</si>
  <si>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</si>
  <si>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</si>
  <si>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</si>
  <si>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</si>
  <si>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</si>
  <si>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</si>
  <si>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</si>
  <si>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</si>
  <si>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</si>
  <si>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</si>
  <si>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</si>
  <si>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</si>
  <si>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</si>
  <si>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</si>
  <si>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</si>
  <si>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</si>
  <si>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</si>
  <si>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</si>
  <si>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</si>
  <si>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</si>
  <si>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</si>
  <si>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</si>
  <si>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</si>
  <si>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</si>
  <si>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</si>
  <si>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</si>
  <si>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</si>
  <si>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</si>
  <si>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</si>
  <si>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</si>
  <si>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</si>
  <si>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</si>
  <si>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</si>
  <si>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</si>
  <si>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</si>
  <si>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</si>
  <si>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</si>
  <si>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</si>
  <si>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</si>
  <si>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</si>
  <si>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</si>
  <si>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</si>
  <si>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</si>
  <si>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</si>
  <si>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</si>
  <si>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</si>
  <si>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</si>
  <si>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</si>
  <si>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</si>
  <si>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</si>
  <si>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</si>
  <si>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</si>
  <si>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</si>
  <si>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</si>
  <si>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</si>
  <si>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</si>
  <si>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</si>
  <si>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</si>
  <si>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</si>
  <si>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</si>
  <si>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</si>
  <si>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</si>
  <si>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</si>
  <si>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</si>
  <si>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</si>
  <si>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</si>
  <si>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</si>
  <si>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</si>
  <si>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</si>
  <si>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</si>
  <si>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</si>
  <si>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</si>
  <si>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</si>
  <si>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</si>
  <si>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</si>
  <si>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</si>
  <si>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</si>
  <si>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</si>
  <si>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</si>
  <si>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</si>
  <si>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</si>
  <si>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</si>
  <si>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</si>
  <si>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</si>
  <si>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</si>
  <si>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</si>
  <si>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</si>
  <si>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</si>
  <si>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</si>
  <si>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</si>
  <si>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</si>
  <si>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</si>
  <si>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</si>
  <si>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</si>
  <si>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</si>
  <si>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</si>
  <si>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</si>
  <si>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</si>
  <si>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</si>
  <si>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</si>
  <si>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</si>
  <si>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</si>
  <si>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</si>
  <si>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</si>
  <si>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</si>
  <si>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</si>
  <si>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</si>
  <si>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</si>
  <si>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</si>
  <si>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</si>
  <si>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</si>
  <si>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</si>
  <si>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</si>
  <si>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</si>
  <si>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</si>
  <si>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</si>
  <si>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</si>
  <si>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</si>
  <si>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</si>
  <si>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</si>
  <si>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</si>
  <si>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</si>
  <si>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</si>
  <si>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</si>
  <si>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</si>
  <si>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</si>
  <si>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</si>
  <si>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</si>
  <si>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</si>
  <si>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</si>
  <si>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</si>
  <si>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</si>
  <si>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</si>
  <si>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</si>
  <si>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</si>
  <si>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</si>
  <si>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</si>
  <si>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</si>
  <si>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</si>
  <si>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</si>
  <si>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</si>
  <si>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</si>
  <si>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</si>
  <si>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</si>
  <si>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</si>
  <si>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</si>
  <si>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</si>
  <si>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</si>
  <si>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</si>
  <si>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</si>
  <si>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</si>
  <si>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</si>
  <si>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</si>
  <si>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</si>
  <si>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</si>
  <si>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</si>
  <si>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</si>
  <si>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</si>
  <si>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</si>
  <si>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</si>
  <si>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</si>
  <si>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</si>
  <si>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</si>
  <si>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</si>
  <si>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</si>
  <si>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</si>
  <si>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</si>
  <si>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</si>
  <si>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</si>
  <si>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</si>
  <si>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</si>
  <si>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</si>
  <si>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</si>
  <si>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</si>
  <si>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</si>
  <si>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</si>
  <si>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</si>
  <si>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</si>
  <si>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</si>
  <si>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</si>
  <si>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</si>
  <si>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</si>
  <si>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</si>
  <si>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</si>
  <si>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</si>
  <si>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</si>
  <si>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</si>
  <si>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</si>
  <si>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</si>
  <si>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</si>
  <si>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</si>
  <si>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</si>
  <si>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</si>
  <si>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</si>
  <si>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</si>
  <si>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</si>
  <si>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</si>
  <si>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</si>
  <si>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</si>
  <si>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</si>
  <si>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</si>
  <si>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</si>
  <si>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</si>
  <si>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</si>
  <si>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</si>
  <si>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</si>
  <si>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</si>
  <si>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</si>
  <si>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</si>
  <si>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</si>
  <si>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</si>
  <si>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</si>
  <si>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</si>
  <si>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</si>
  <si>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</si>
  <si>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</si>
  <si>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</si>
  <si>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</si>
  <si>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</si>
  <si>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</si>
  <si>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</si>
  <si>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</si>
  <si>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</si>
  <si>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</si>
  <si>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</si>
  <si>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</si>
  <si>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</si>
  <si>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</si>
  <si>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</si>
  <si>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</si>
  <si>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</si>
  <si>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</si>
  <si>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</si>
  <si>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</si>
  <si>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</si>
  <si>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</si>
  <si>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</si>
  <si>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</si>
  <si>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</si>
  <si>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</si>
  <si>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</si>
  <si>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</si>
  <si>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</si>
  <si>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</si>
  <si>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</si>
  <si>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</si>
  <si>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</si>
  <si>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</si>
  <si>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</si>
  <si>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</si>
  <si>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</si>
  <si>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</si>
  <si>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</si>
  <si>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</si>
  <si>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</si>
  <si>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</si>
  <si>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</si>
  <si>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</si>
  <si>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</si>
  <si>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</si>
  <si>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</si>
  <si>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</si>
  <si>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</si>
  <si>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</si>
  <si>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</si>
  <si>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</si>
  <si>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</si>
  <si>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</si>
  <si>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</si>
  <si>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</si>
  <si>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</si>
  <si>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</si>
  <si>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</si>
  <si>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</si>
  <si>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</si>
  <si>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</si>
  <si>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</si>
  <si>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</si>
  <si>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</si>
  <si>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</si>
  <si>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</si>
  <si>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</si>
  <si>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</si>
  <si>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</si>
  <si>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</si>
  <si>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</si>
  <si>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</si>
  <si>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</si>
  <si>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</si>
  <si>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</si>
  <si>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</si>
  <si>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</si>
  <si>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</si>
  <si>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</si>
  <si>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</si>
  <si>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</si>
  <si>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</si>
  <si>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</si>
  <si>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</si>
  <si>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</si>
  <si>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</si>
  <si>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</si>
  <si>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</si>
  <si>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</si>
  <si>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</si>
  <si>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</si>
  <si>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</si>
  <si>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</si>
  <si>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</si>
  <si>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</si>
  <si>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</si>
  <si>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</si>
  <si>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</si>
  <si>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</si>
  <si>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</si>
  <si>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</si>
  <si>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</si>
  <si>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</si>
  <si>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</si>
  <si>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</si>
  <si>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</si>
  <si>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</si>
  <si>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</si>
  <si>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</si>
  <si>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</si>
  <si>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</si>
  <si>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</si>
  <si>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</si>
  <si>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</si>
  <si>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</si>
  <si>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</si>
  <si>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</si>
  <si>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</si>
  <si>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</si>
  <si>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</si>
  <si>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</si>
  <si>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</si>
  <si>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</si>
  <si>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</si>
  <si>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</si>
  <si>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</si>
  <si>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</si>
  <si>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</si>
  <si>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</si>
  <si>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</si>
  <si>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</si>
  <si>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</si>
  <si>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</si>
  <si>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</si>
  <si>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</si>
  <si>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</si>
  <si>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</si>
  <si>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</si>
  <si>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</si>
  <si>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</si>
  <si>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</si>
  <si>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</si>
  <si>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</si>
  <si>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</si>
  <si>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</si>
  <si>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</si>
  <si>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</si>
  <si>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</si>
  <si>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</si>
  <si>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</si>
  <si>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</si>
  <si>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</si>
  <si>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</si>
  <si>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</si>
  <si>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</si>
  <si>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</si>
  <si>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</si>
  <si>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</si>
  <si>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</si>
  <si>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</si>
  <si>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</si>
  <si>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</si>
  <si>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</si>
  <si>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</si>
  <si>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</si>
  <si>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</si>
  <si>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</si>
  <si>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</si>
  <si>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</si>
  <si>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</si>
  <si>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</si>
  <si>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</si>
  <si>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</si>
  <si>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</si>
  <si>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</si>
  <si>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</si>
  <si>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</si>
  <si>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</si>
  <si>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</si>
  <si>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</si>
  <si>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</si>
  <si>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</si>
  <si>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</si>
  <si>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</si>
  <si>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</si>
  <si>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</si>
  <si>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</si>
  <si>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</si>
  <si>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</si>
  <si>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</si>
  <si>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</si>
  <si>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</si>
  <si>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</si>
  <si>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</si>
  <si>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</si>
  <si>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</si>
  <si>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</si>
  <si>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</si>
  <si>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</si>
  <si>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</si>
  <si>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</si>
  <si>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</si>
  <si>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</si>
  <si>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</si>
  <si>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</si>
  <si>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</si>
  <si>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</si>
  <si>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</si>
  <si>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</si>
  <si>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</si>
  <si>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</si>
  <si>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</si>
  <si>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</si>
  <si>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</si>
  <si>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</si>
  <si>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</si>
  <si>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</si>
  <si>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</si>
  <si>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</si>
  <si>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</si>
  <si>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</si>
  <si>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</si>
  <si>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</si>
  <si>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</si>
  <si>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</si>
  <si>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</si>
  <si>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</si>
  <si>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</si>
  <si>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</si>
  <si>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</si>
  <si>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</si>
  <si>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</si>
  <si>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</si>
  <si>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</si>
  <si>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</si>
  <si>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</si>
  <si>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</si>
  <si>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</si>
  <si>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</si>
  <si>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</si>
  <si>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</si>
  <si>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</si>
  <si>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</si>
  <si>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</si>
  <si>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</si>
  <si>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</si>
  <si>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</si>
  <si>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</si>
  <si>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</si>
  <si>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</si>
  <si>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</si>
  <si>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</si>
  <si>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</si>
  <si>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</si>
  <si>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</si>
  <si>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</si>
  <si>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</si>
  <si>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</si>
  <si>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</si>
  <si>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</si>
  <si>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</si>
  <si>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</si>
  <si>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</si>
  <si>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</si>
  <si>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</si>
  <si>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</si>
  <si>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</si>
  <si>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</si>
  <si>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</si>
  <si>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</si>
  <si>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</si>
  <si>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</si>
  <si>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</si>
  <si>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</si>
  <si>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</si>
  <si>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</si>
  <si>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</si>
  <si>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</si>
  <si>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</si>
  <si>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</si>
  <si>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</si>
  <si>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</si>
  <si>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</si>
  <si>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</si>
  <si>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</si>
  <si>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</si>
  <si>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</si>
  <si>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</si>
  <si>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</si>
  <si>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</si>
  <si>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</si>
  <si>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</si>
  <si>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</si>
  <si>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</si>
  <si>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</si>
  <si>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</si>
  <si>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</si>
  <si>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</si>
  <si>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</si>
  <si>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</si>
  <si>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</si>
  <si>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</si>
  <si>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</si>
  <si>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</si>
  <si>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</si>
  <si>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</si>
  <si>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</si>
  <si>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</si>
  <si>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</si>
  <si>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</si>
  <si>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</si>
  <si>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</si>
  <si>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</si>
  <si>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</si>
  <si>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</si>
  <si>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</si>
  <si>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</si>
  <si>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</si>
  <si>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</si>
  <si>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</si>
  <si>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</si>
  <si>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</si>
  <si>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</si>
  <si>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</si>
  <si>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</si>
  <si>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</si>
  <si>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</si>
  <si>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</si>
  <si>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</si>
  <si>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</si>
  <si>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</si>
  <si>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</si>
  <si>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</si>
  <si>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</si>
  <si>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</si>
  <si>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</si>
  <si>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</si>
  <si>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</si>
  <si>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</si>
  <si>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</si>
  <si>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</si>
  <si>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</si>
  <si>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</si>
  <si>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</si>
  <si>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</si>
  <si>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</si>
  <si>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</si>
  <si>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</si>
  <si>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</si>
  <si>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</si>
  <si>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</si>
  <si>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</si>
  <si>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</si>
  <si>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</si>
  <si>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</si>
  <si>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</si>
  <si>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</si>
  <si>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</si>
  <si>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</si>
  <si>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</si>
  <si>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</si>
  <si>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</si>
  <si>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</si>
  <si>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</si>
  <si>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</si>
  <si>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</si>
  <si>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</si>
  <si>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</si>
  <si>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</si>
  <si>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</si>
  <si>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</si>
  <si>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</si>
  <si>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</si>
  <si>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</si>
  <si>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</si>
  <si>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</si>
  <si>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</si>
  <si>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</si>
  <si>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</si>
  <si>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</si>
  <si>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</si>
  <si>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</si>
  <si>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</si>
  <si>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</si>
  <si>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</si>
  <si>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</si>
  <si>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</si>
  <si>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</si>
  <si>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</si>
  <si>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</si>
  <si>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</si>
  <si>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</si>
  <si>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</si>
  <si>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</si>
  <si>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</si>
  <si>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</si>
  <si>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</si>
  <si>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</si>
  <si>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</si>
  <si>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</si>
  <si>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</si>
  <si>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</si>
  <si>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</si>
  <si>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</si>
  <si>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</si>
  <si>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</si>
  <si>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</si>
  <si>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</si>
  <si>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</si>
  <si>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</si>
  <si>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</si>
  <si>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</si>
  <si>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</si>
  <si>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</si>
  <si>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</si>
  <si>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</si>
  <si>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</si>
  <si>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</si>
  <si>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</si>
  <si>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</si>
  <si>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</si>
  <si>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</si>
  <si>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</si>
  <si>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</si>
  <si>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</si>
  <si>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</si>
  <si>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</si>
  <si>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</si>
  <si>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</si>
  <si>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</si>
  <si>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</si>
  <si>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</si>
  <si>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</si>
  <si>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</si>
  <si>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</si>
  <si>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</si>
  <si>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</si>
  <si>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</si>
  <si>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</si>
  <si>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</si>
  <si>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</si>
  <si>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</si>
  <si>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</si>
  <si>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</si>
  <si>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</si>
  <si>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</si>
  <si>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</si>
  <si>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</si>
  <si>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</si>
  <si>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</si>
  <si>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</si>
  <si>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</si>
  <si>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</si>
  <si>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</si>
  <si>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</si>
  <si>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</si>
  <si>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</si>
  <si>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</si>
  <si>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</si>
  <si>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</si>
  <si>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</si>
  <si>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</si>
  <si>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</si>
  <si>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</si>
  <si>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</si>
  <si>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</si>
  <si>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</si>
  <si>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</si>
  <si>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</si>
  <si>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</si>
  <si>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</si>
  <si>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</si>
  <si>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</si>
  <si>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</si>
  <si>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</si>
  <si>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</si>
  <si>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</si>
  <si>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</si>
  <si>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</si>
  <si>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</si>
  <si>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</si>
  <si>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</si>
  <si>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</si>
  <si>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</si>
  <si>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</si>
  <si>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</si>
  <si>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</si>
  <si>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</si>
  <si>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</si>
  <si>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</si>
  <si>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</si>
  <si>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</si>
  <si>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</si>
  <si>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</si>
  <si>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</si>
  <si>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</si>
  <si>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</si>
  <si>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</si>
  <si>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</si>
  <si>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</si>
  <si>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</si>
  <si>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</si>
  <si>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</si>
  <si>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</si>
  <si>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</si>
  <si>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</si>
  <si>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</si>
  <si>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</si>
  <si>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</si>
  <si>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</si>
  <si>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</si>
  <si>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</si>
  <si>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</si>
  <si>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</si>
  <si>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</si>
  <si>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</si>
  <si>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</si>
  <si>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</si>
  <si>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</si>
  <si>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</si>
  <si>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</si>
  <si>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</si>
  <si>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</si>
  <si>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</si>
  <si>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</si>
  <si>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</si>
  <si>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</si>
  <si>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</si>
  <si>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</si>
  <si>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</si>
  <si>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</si>
  <si>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</si>
  <si>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</si>
  <si>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</si>
  <si>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</si>
  <si>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</si>
  <si>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</si>
  <si>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</si>
  <si>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</si>
  <si>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</si>
  <si>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</si>
  <si>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</si>
  <si>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</si>
  <si>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</si>
  <si>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</si>
  <si>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</si>
  <si>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</si>
  <si>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</si>
  <si>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</si>
  <si>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</si>
  <si>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</si>
  <si>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</si>
  <si>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</si>
  <si>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</si>
  <si>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</si>
  <si>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</si>
  <si>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</si>
  <si>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</si>
  <si>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</si>
  <si>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</si>
  <si>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</si>
  <si>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</si>
  <si>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</si>
  <si>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</si>
  <si>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</si>
  <si>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</si>
  <si>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</si>
  <si>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</si>
  <si>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</si>
  <si>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</si>
  <si>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</si>
  <si>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</si>
  <si>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</si>
  <si>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</si>
  <si>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</si>
  <si>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</si>
  <si>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</si>
  <si>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</si>
  <si>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</si>
  <si>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</si>
  <si>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</si>
  <si>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</si>
  <si>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</si>
  <si>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</si>
  <si>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</si>
  <si>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</si>
  <si>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</si>
  <si>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</si>
  <si>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</si>
  <si>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</si>
  <si>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</si>
  <si>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</si>
  <si>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</si>
  <si>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</si>
  <si>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</si>
  <si>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</si>
  <si>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</si>
  <si>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</si>
  <si>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</si>
  <si>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</si>
  <si>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</si>
  <si>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</si>
  <si>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</si>
  <si>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</si>
  <si>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</si>
  <si>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</si>
  <si>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</si>
  <si>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</si>
  <si>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</si>
  <si>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</si>
  <si>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</si>
  <si>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</si>
  <si>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</si>
  <si>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</si>
  <si>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</si>
  <si>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</si>
  <si>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</si>
  <si>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</si>
  <si>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</si>
  <si>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</si>
  <si>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</si>
  <si>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</si>
  <si>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</si>
  <si>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</si>
  <si>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</si>
  <si>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</si>
  <si>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</si>
  <si>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</si>
  <si>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</si>
  <si>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</si>
  <si>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</si>
  <si>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</si>
  <si>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</si>
  <si>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</si>
  <si>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</si>
  <si>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</si>
  <si>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</si>
  <si>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</si>
  <si>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</si>
  <si>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</si>
  <si>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</si>
  <si>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</si>
  <si>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</si>
  <si>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</si>
  <si>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</si>
  <si>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</si>
  <si>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</si>
  <si>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</si>
  <si>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</si>
  <si>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</si>
  <si>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</si>
  <si>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</si>
  <si>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</si>
  <si>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</si>
  <si>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</si>
  <si>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</si>
  <si>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</si>
  <si>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</si>
  <si>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</si>
  <si>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</si>
  <si>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</si>
  <si>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</si>
  <si>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</si>
  <si>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</si>
  <si>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</si>
  <si>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</si>
  <si>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</si>
  <si>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</si>
  <si>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</si>
  <si>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</si>
  <si>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</si>
  <si>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</si>
  <si>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</si>
  <si>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</si>
  <si>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</si>
  <si>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</si>
  <si>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</si>
  <si>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</si>
  <si>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</si>
  <si>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</si>
  <si>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</si>
  <si>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</si>
  <si>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</si>
  <si>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</si>
  <si>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</si>
  <si>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</si>
  <si>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</si>
  <si>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</si>
  <si>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</si>
  <si>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</si>
  <si>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</si>
  <si>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</si>
  <si>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</si>
  <si>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</si>
  <si>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</si>
  <si>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</si>
  <si>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</si>
  <si>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</si>
  <si>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</si>
  <si>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</si>
  <si>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</si>
  <si>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</si>
  <si>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</si>
  <si>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</si>
  <si>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</si>
  <si>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</si>
  <si>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</si>
  <si>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</si>
  <si>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</si>
  <si>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</si>
  <si>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</si>
  <si>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</si>
  <si>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</si>
  <si>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</si>
  <si>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</si>
  <si>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</si>
  <si>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</si>
  <si>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</si>
  <si>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</si>
  <si>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</si>
  <si>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</si>
  <si>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</si>
  <si>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</si>
  <si>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</si>
  <si>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</si>
  <si>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</si>
  <si>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</si>
  <si>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</si>
  <si>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</si>
  <si>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</si>
  <si>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</si>
  <si>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</si>
  <si>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</si>
  <si>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</si>
  <si>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</si>
  <si>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</si>
  <si>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</si>
  <si>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</si>
  <si>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</si>
  <si>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</si>
  <si>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</si>
  <si>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</si>
  <si>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</si>
  <si>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</si>
  <si>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</si>
  <si>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</si>
  <si>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</si>
  <si>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</si>
  <si>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</si>
  <si>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</si>
  <si>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</si>
  <si>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</si>
  <si>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</si>
  <si>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</si>
  <si>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</si>
  <si>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</si>
  <si>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</si>
  <si>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</si>
  <si>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</si>
  <si>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</si>
  <si>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</si>
  <si>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</si>
  <si>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</si>
  <si>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</si>
  <si>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</si>
  <si>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</si>
  <si>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</si>
  <si>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</si>
  <si>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</si>
  <si>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</si>
  <si>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</si>
  <si>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</si>
  <si>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</si>
  <si>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</si>
  <si>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</si>
  <si>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</si>
  <si>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</si>
  <si>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</si>
  <si>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</si>
  <si>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</si>
  <si>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</si>
  <si>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</si>
  <si>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</si>
  <si>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</si>
  <si>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</si>
  <si>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</si>
  <si>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</si>
  <si>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</si>
  <si>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</si>
  <si>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</si>
  <si>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</si>
  <si>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</si>
  <si>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</si>
  <si>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</si>
  <si>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</si>
  <si>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</si>
  <si>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</si>
  <si>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</si>
  <si>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</si>
  <si>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</si>
  <si>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</si>
  <si>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</si>
  <si>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</si>
  <si>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</si>
  <si>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</si>
  <si>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</si>
  <si>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</si>
  <si>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</si>
  <si>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</si>
  <si>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</si>
  <si>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</si>
  <si>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</si>
  <si>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</si>
  <si>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</si>
  <si>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</si>
  <si>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</si>
  <si>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</si>
  <si>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</si>
  <si>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</si>
  <si>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</si>
  <si>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</si>
  <si>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</si>
  <si>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</si>
  <si>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</si>
  <si>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</si>
  <si>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</si>
  <si>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</si>
  <si>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</si>
  <si>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</si>
  <si>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</si>
  <si>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</si>
  <si>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</si>
  <si>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</si>
  <si>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</si>
  <si>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</si>
  <si>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</si>
  <si>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</si>
  <si>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</si>
  <si>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</si>
  <si>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</si>
  <si>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</si>
  <si>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</si>
  <si>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</si>
  <si>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</si>
  <si>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</si>
  <si>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</si>
  <si>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</si>
  <si>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</si>
  <si>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</si>
  <si>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</si>
  <si>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</si>
  <si>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</si>
  <si>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</si>
  <si>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</si>
  <si>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</si>
  <si>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</si>
  <si>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</si>
  <si>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</si>
  <si>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</si>
  <si>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</si>
  <si>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</si>
  <si>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</si>
  <si>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</si>
  <si>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</si>
  <si>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</si>
  <si>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</si>
  <si>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</si>
  <si>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</si>
  <si>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</si>
  <si>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</si>
  <si>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</si>
  <si>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</si>
  <si>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</si>
  <si>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</si>
  <si>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</si>
  <si>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</si>
  <si>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</si>
  <si>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</si>
  <si>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</si>
  <si>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</si>
  <si>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</si>
  <si>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</si>
  <si>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</si>
  <si>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</si>
  <si>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</si>
  <si>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</si>
  <si>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</si>
  <si>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</si>
  <si>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</si>
  <si>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</si>
  <si>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</si>
  <si>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</si>
  <si>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</si>
  <si>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</si>
  <si>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</si>
  <si>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</si>
  <si>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</si>
  <si>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</si>
  <si>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</si>
  <si>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</si>
  <si>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</si>
  <si>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</si>
  <si>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</si>
  <si>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</si>
  <si>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</si>
  <si>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</si>
  <si>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</si>
  <si>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</si>
  <si>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</si>
  <si>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</si>
  <si>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</si>
  <si>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</si>
  <si>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</si>
  <si>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</si>
  <si>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</si>
  <si>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</si>
  <si>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</si>
  <si>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</si>
  <si>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</si>
  <si>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</si>
  <si>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</si>
  <si>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</si>
  <si>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</si>
  <si>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</si>
  <si>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</si>
  <si>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</si>
  <si>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</si>
  <si>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</si>
  <si>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</si>
  <si>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</si>
  <si>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</si>
  <si>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</si>
  <si>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</si>
  <si>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</si>
  <si>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</si>
  <si>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</si>
  <si>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</si>
  <si>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</si>
  <si>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</si>
  <si>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</si>
  <si>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</si>
  <si>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</si>
  <si>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</si>
  <si>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</si>
  <si>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</si>
  <si>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</si>
  <si>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</si>
  <si>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</si>
  <si>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</si>
  <si>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</si>
  <si>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</si>
  <si>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</si>
  <si>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</si>
  <si>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</si>
  <si>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</si>
  <si>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</si>
  <si>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</si>
  <si>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</si>
  <si>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</si>
  <si>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</si>
  <si>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</si>
  <si>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</si>
  <si>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</si>
  <si>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</si>
  <si>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</si>
  <si>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</si>
  <si>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</si>
  <si>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</si>
  <si>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</si>
  <si>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</si>
  <si>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</si>
  <si>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</si>
  <si>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</si>
  <si>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</si>
  <si>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</si>
  <si>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</si>
  <si>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</si>
  <si>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</si>
  <si>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</si>
  <si>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</si>
  <si>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</si>
  <si>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</si>
  <si>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</si>
  <si>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</si>
  <si>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</si>
  <si>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</si>
  <si>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</si>
  <si>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</si>
  <si>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</si>
  <si>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</si>
  <si>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</si>
  <si>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</si>
  <si>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</si>
  <si>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</si>
  <si>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</si>
  <si>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</si>
  <si>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</si>
  <si>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</si>
  <si>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</si>
  <si>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</si>
  <si>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</si>
  <si>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</si>
  <si>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</si>
  <si>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</si>
  <si>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</si>
  <si>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</si>
  <si>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</si>
  <si>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</si>
  <si>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</si>
  <si>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</si>
  <si>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</si>
  <si>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</si>
  <si>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</si>
  <si>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</si>
  <si>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</si>
  <si>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</si>
  <si>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</si>
  <si>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</si>
  <si>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</si>
  <si>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</si>
  <si>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</si>
  <si>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</si>
  <si>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</si>
  <si>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</si>
  <si>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</si>
  <si>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</si>
  <si>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</si>
  <si>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</si>
  <si>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</si>
  <si>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</si>
  <si>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</si>
  <si>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</si>
  <si>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</si>
  <si>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</si>
  <si>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</si>
  <si>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</si>
  <si>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</si>
  <si>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</si>
  <si>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</si>
  <si>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</si>
  <si>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</si>
  <si>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</si>
  <si>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</si>
  <si>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</si>
  <si>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</si>
  <si>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</si>
  <si>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</si>
  <si>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</si>
  <si>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</si>
  <si>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</si>
  <si>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</si>
  <si>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</si>
  <si>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</si>
  <si>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</si>
  <si>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</si>
  <si>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</si>
  <si>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</si>
  <si>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</si>
  <si>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</si>
  <si>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</si>
  <si>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</si>
  <si>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</si>
  <si>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</si>
  <si>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</si>
  <si>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</si>
  <si>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</si>
  <si>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</si>
  <si>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</si>
  <si>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</si>
  <si>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</si>
  <si>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</si>
  <si>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</si>
  <si>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</si>
  <si>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</si>
  <si>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</si>
  <si>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</si>
  <si>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</si>
  <si>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</si>
  <si>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</si>
  <si>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</si>
  <si>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</si>
  <si>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</si>
  <si>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</si>
  <si>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</si>
  <si>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</si>
  <si>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</si>
  <si>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</si>
  <si>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</si>
  <si>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</si>
  <si>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</si>
  <si>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</si>
  <si>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</si>
  <si>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</si>
  <si>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</si>
  <si>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</si>
  <si>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</si>
  <si>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</si>
  <si>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</si>
  <si>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</si>
  <si>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</si>
  <si>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</si>
  <si>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</si>
  <si>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</si>
  <si>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</si>
  <si>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</si>
  <si>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</si>
  <si>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</si>
  <si>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</si>
  <si>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</si>
  <si>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</si>
  <si>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</si>
  <si>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</si>
  <si>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</si>
  <si>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</si>
  <si>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</si>
  <si>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</si>
  <si>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</si>
  <si>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</si>
  <si>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</si>
  <si>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</si>
  <si>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</si>
  <si>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</si>
  <si>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</si>
  <si>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</si>
  <si>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</si>
  <si>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</si>
  <si>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</si>
  <si>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</si>
  <si>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</si>
  <si>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</si>
  <si>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</si>
  <si>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</si>
  <si>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</si>
  <si>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</si>
  <si>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</si>
  <si>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</si>
  <si>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</si>
  <si>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</si>
  <si>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</si>
  <si>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</si>
  <si>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</si>
  <si>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</si>
  <si>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</si>
  <si>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</si>
  <si>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</si>
  <si>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</si>
  <si>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</si>
  <si>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</si>
  <si>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</si>
  <si>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</si>
  <si>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</si>
  <si>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</si>
  <si>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</si>
  <si>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</si>
  <si>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</si>
  <si>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</si>
  <si>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</si>
  <si>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</si>
  <si>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</si>
  <si>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</si>
  <si>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</si>
  <si>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</si>
  <si>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</si>
  <si>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</si>
  <si>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</si>
  <si>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</si>
  <si>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</si>
  <si>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</si>
  <si>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</si>
  <si>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</si>
  <si>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</si>
  <si>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</si>
  <si>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</si>
  <si>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</si>
  <si>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</si>
  <si>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</si>
  <si>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</si>
  <si>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</si>
  <si>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</si>
  <si>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</si>
  <si>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</si>
  <si>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</si>
  <si>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</si>
  <si>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</si>
  <si>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</si>
  <si>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</si>
  <si>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</si>
  <si>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</si>
  <si>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</si>
  <si>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</si>
  <si>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</si>
  <si>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</si>
  <si>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</si>
  <si>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</si>
  <si>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</si>
  <si>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</si>
  <si>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</si>
  <si>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</si>
  <si>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</si>
  <si>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</si>
  <si>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</si>
  <si>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</si>
  <si>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</si>
  <si>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</si>
  <si>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</si>
  <si>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</si>
  <si>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</si>
  <si>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</si>
  <si>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</si>
  <si>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</si>
  <si>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</si>
  <si>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</si>
  <si>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</si>
  <si>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</si>
  <si>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</si>
  <si>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</si>
  <si>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</si>
  <si>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</si>
  <si>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</si>
  <si>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</si>
  <si>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</si>
  <si>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</si>
  <si>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</si>
  <si>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</si>
  <si>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</si>
  <si>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</si>
  <si>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</si>
  <si>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</si>
  <si>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</si>
  <si>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</si>
  <si>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</si>
  <si>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</si>
  <si>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</si>
  <si>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</si>
  <si>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</si>
  <si>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</si>
  <si>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</si>
  <si>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</si>
  <si>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</si>
  <si>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</si>
  <si>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</si>
  <si>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</si>
  <si>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</si>
  <si>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</si>
  <si>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</si>
  <si>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</si>
  <si>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</si>
  <si>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</si>
  <si>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</si>
  <si>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</si>
  <si>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</si>
  <si>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</si>
  <si>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</si>
  <si>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</si>
  <si>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</si>
  <si>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</si>
  <si>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</si>
  <si>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</si>
  <si>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</si>
  <si>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</si>
  <si>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</si>
  <si>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</si>
  <si>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</si>
  <si>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</si>
  <si>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</si>
  <si>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</si>
  <si>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</si>
  <si>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</si>
  <si>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</si>
  <si>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</si>
  <si>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</si>
  <si>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</si>
  <si>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</si>
  <si>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</si>
  <si>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</si>
  <si>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</si>
  <si>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</si>
  <si>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</si>
  <si>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</si>
  <si>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</si>
  <si>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</si>
  <si>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</si>
  <si>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</si>
  <si>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</si>
  <si>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</si>
  <si>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</si>
  <si>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</si>
  <si>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</si>
  <si>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</si>
  <si>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</si>
  <si>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</si>
  <si>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</si>
  <si>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</si>
  <si>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</si>
  <si>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</si>
  <si>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</si>
  <si>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</si>
  <si>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</si>
  <si>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</si>
  <si>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</si>
  <si>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</si>
  <si>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</si>
  <si>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</si>
  <si>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</si>
  <si>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</si>
  <si>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</si>
  <si>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</si>
  <si>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</si>
  <si>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</si>
  <si>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</si>
  <si>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</si>
  <si>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</si>
  <si>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</si>
  <si>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</si>
  <si>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</si>
  <si>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</si>
  <si>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</si>
  <si>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</si>
  <si>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</si>
  <si>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</si>
  <si>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</si>
  <si>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</si>
  <si>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</si>
  <si>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</si>
  <si>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</si>
  <si>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</si>
  <si>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</si>
  <si>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</si>
  <si>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</si>
  <si>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</si>
  <si>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</si>
  <si>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</si>
  <si>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</si>
  <si>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</si>
  <si>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</si>
  <si>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</si>
  <si>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</si>
  <si>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</si>
  <si>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</si>
  <si>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</si>
  <si>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</si>
  <si>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</si>
  <si>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</si>
  <si>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</si>
  <si>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</si>
  <si>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</si>
  <si>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</si>
  <si>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</si>
  <si>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</si>
  <si>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</si>
  <si>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</si>
  <si>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</si>
  <si>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</si>
  <si>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</si>
  <si>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</si>
  <si>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</si>
  <si>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</si>
  <si>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</si>
  <si>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</si>
  <si>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</si>
  <si>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</si>
  <si>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</si>
  <si>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</si>
  <si>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</si>
  <si>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</si>
  <si>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</si>
  <si>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</si>
  <si>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</si>
  <si>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</si>
  <si>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</si>
  <si>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</si>
  <si>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</si>
  <si>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</si>
  <si>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</si>
  <si>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</si>
  <si>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</si>
  <si>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</si>
  <si>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</si>
  <si>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</si>
  <si>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</si>
  <si>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</si>
  <si>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</si>
  <si>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</si>
  <si>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</si>
  <si>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</si>
  <si>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</si>
  <si>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</si>
  <si>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</si>
  <si>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</si>
  <si>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</si>
  <si>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</si>
  <si>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</si>
  <si>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</si>
  <si>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</si>
  <si>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</si>
  <si>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</si>
  <si>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</si>
  <si>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</si>
  <si>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</si>
  <si>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</si>
  <si>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</si>
  <si>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</si>
  <si>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</si>
  <si>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</si>
  <si>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</si>
  <si>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</si>
  <si>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</si>
  <si>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</si>
  <si>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</si>
  <si>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</si>
  <si>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</si>
  <si>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</si>
  <si>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</si>
  <si>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</si>
  <si>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</si>
  <si>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</si>
  <si>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</si>
  <si>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</si>
  <si>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</si>
  <si>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</si>
  <si>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</si>
  <si>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</si>
  <si>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</si>
  <si>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</si>
  <si>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</si>
  <si>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</si>
  <si>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</si>
  <si>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</si>
  <si>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</si>
  <si>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</si>
  <si>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</si>
  <si>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</si>
  <si>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</si>
  <si>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</si>
  <si>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</si>
  <si>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</si>
  <si>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</si>
  <si>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</si>
  <si>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</si>
  <si>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</si>
  <si>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</si>
  <si>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</si>
  <si>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</si>
  <si>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</si>
  <si>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</si>
  <si>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</si>
  <si>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</si>
  <si>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</si>
  <si>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</si>
  <si>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</si>
  <si>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</si>
  <si>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</si>
  <si>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</si>
  <si>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</si>
  <si>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</si>
  <si>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</si>
  <si>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</si>
  <si>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</si>
  <si>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</si>
  <si>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</si>
  <si>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</si>
  <si>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</si>
  <si>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</si>
  <si>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</si>
  <si>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</si>
  <si>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</si>
  <si>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</si>
  <si>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</si>
  <si>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</si>
  <si>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</si>
  <si>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</si>
  <si>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</si>
  <si>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</si>
  <si>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</si>
  <si>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</si>
  <si>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</si>
  <si>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</si>
  <si>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</si>
  <si>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</si>
  <si>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</si>
  <si>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</si>
  <si>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</si>
  <si>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</si>
  <si>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</si>
  <si>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</si>
  <si>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</si>
  <si>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</si>
  <si>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</si>
  <si>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</si>
  <si>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</si>
  <si>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</si>
  <si>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</si>
  <si>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</si>
  <si>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</si>
  <si>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</si>
  <si>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</si>
  <si>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</si>
  <si>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</si>
  <si>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</si>
  <si>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</si>
  <si>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</si>
  <si>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</si>
  <si>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</si>
  <si>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</si>
  <si>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</si>
  <si>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</si>
  <si>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</si>
  <si>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</si>
  <si>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</si>
  <si>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</si>
  <si>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</si>
  <si>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</si>
  <si>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</si>
  <si>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</si>
  <si>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</si>
  <si>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</si>
  <si>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</si>
  <si>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</si>
  <si>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</si>
  <si>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</si>
  <si>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</si>
  <si>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</si>
  <si>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</si>
  <si>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</si>
  <si>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</si>
  <si>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</si>
  <si>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</si>
  <si>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</si>
  <si>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</si>
  <si>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</si>
  <si>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</si>
  <si>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</si>
  <si>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</si>
  <si>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</si>
  <si>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</si>
  <si>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</si>
  <si>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</si>
  <si>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</si>
  <si>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</si>
  <si>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</si>
  <si>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</si>
  <si>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</si>
  <si>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</si>
  <si>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</si>
  <si>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</si>
  <si>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</si>
  <si>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</si>
  <si>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</si>
  <si>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</si>
  <si>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</si>
  <si>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</si>
  <si>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</si>
  <si>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</si>
  <si>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</si>
  <si>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</si>
  <si>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</si>
  <si>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</si>
  <si>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</si>
  <si>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</si>
  <si>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</si>
  <si>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</si>
  <si>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</si>
  <si>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</si>
  <si>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</si>
  <si>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</si>
  <si>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</si>
  <si>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</si>
  <si>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</si>
  <si>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</si>
  <si>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</si>
  <si>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</si>
  <si>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</si>
  <si>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</si>
  <si>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</si>
  <si>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</si>
  <si>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</si>
  <si>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</si>
  <si>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</si>
  <si>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</si>
  <si>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</si>
  <si>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</si>
  <si>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</si>
  <si>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</si>
  <si>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</si>
  <si>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</si>
  <si>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</si>
  <si>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</si>
  <si>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</si>
  <si>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</si>
  <si>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</si>
  <si>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</si>
  <si>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</si>
  <si>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</si>
  <si>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</si>
  <si>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</si>
  <si>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</si>
  <si>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</si>
  <si>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</si>
  <si>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</si>
  <si>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</si>
  <si>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</si>
  <si>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</si>
  <si>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</si>
  <si>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</si>
  <si>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</si>
  <si>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</si>
  <si>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</si>
  <si>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</si>
  <si>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</si>
  <si>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</si>
  <si>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</si>
  <si>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</si>
  <si>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</si>
  <si>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</si>
  <si>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</si>
  <si>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</si>
  <si>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</si>
  <si>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</si>
  <si>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</si>
  <si>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</si>
  <si>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</si>
  <si>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</si>
  <si>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</si>
  <si>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</si>
  <si>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</si>
  <si>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</si>
  <si>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</si>
  <si>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</si>
  <si>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</si>
  <si>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</si>
  <si>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</si>
  <si>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</si>
  <si>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</si>
  <si>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</si>
  <si>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</si>
  <si>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</si>
  <si>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</si>
  <si>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</si>
  <si>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</si>
  <si>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</si>
  <si>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</si>
  <si>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</si>
  <si>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</si>
  <si>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</si>
  <si>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</si>
  <si>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</si>
  <si>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</si>
  <si>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</si>
  <si>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</si>
  <si>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</si>
  <si>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</si>
  <si>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</si>
  <si>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</si>
  <si>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</si>
  <si>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</si>
  <si>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</si>
  <si>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</si>
  <si>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</si>
  <si>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</si>
  <si>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</si>
  <si>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</si>
  <si>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</si>
  <si>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</si>
  <si>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</si>
  <si>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</si>
  <si>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</si>
  <si>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</si>
  <si>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</si>
  <si>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</si>
  <si>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</si>
  <si>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</si>
  <si>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</si>
  <si>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</si>
  <si>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</si>
  <si>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</si>
  <si>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</si>
  <si>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</si>
  <si>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</si>
  <si>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</si>
  <si>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</si>
  <si>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</si>
  <si>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</si>
  <si>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</si>
  <si>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</si>
  <si>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</si>
  <si>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</si>
  <si>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</si>
  <si>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</si>
  <si>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</si>
  <si>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</si>
  <si>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</si>
  <si>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</si>
  <si>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</si>
  <si>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</si>
  <si>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</si>
  <si>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</si>
  <si>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</si>
  <si>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</si>
  <si>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</si>
  <si>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</si>
  <si>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</si>
  <si>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</si>
  <si>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</si>
  <si>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</si>
  <si>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</si>
  <si>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</si>
  <si>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</si>
  <si>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</si>
  <si>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</si>
  <si>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</si>
  <si>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</si>
  <si>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</si>
  <si>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</si>
  <si>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</si>
  <si>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</si>
  <si>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</si>
  <si>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</si>
  <si>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</si>
  <si>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</si>
  <si>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</si>
  <si>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</si>
  <si>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</si>
  <si>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</si>
  <si>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</si>
  <si>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</si>
  <si>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</si>
  <si>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</si>
  <si>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</si>
  <si>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</si>
  <si>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</si>
  <si>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</si>
  <si>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</si>
  <si>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</si>
  <si>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</si>
  <si>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</si>
  <si>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</si>
  <si>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</si>
  <si>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</si>
  <si>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</si>
  <si>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</si>
  <si>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</si>
  <si>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</si>
  <si>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</si>
  <si>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</si>
  <si>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</si>
  <si>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</si>
  <si>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</si>
  <si>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</si>
  <si>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</si>
  <si>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</si>
  <si>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</si>
  <si>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</si>
  <si>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</si>
  <si>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</si>
  <si>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</si>
  <si>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</si>
  <si>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</si>
  <si>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</si>
  <si>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</si>
  <si>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</si>
  <si>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</si>
  <si>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</si>
  <si>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</si>
  <si>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</si>
  <si>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</si>
  <si>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</si>
  <si>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</si>
  <si>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</si>
  <si>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</si>
  <si>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</si>
  <si>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</si>
  <si>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</si>
  <si>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</si>
  <si>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</si>
  <si>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</si>
  <si>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</si>
  <si>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</si>
  <si>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</si>
  <si>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</si>
  <si>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</si>
  <si>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</si>
  <si>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</si>
  <si>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</si>
  <si>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</si>
  <si>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</si>
  <si>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</si>
  <si>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</si>
  <si>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</si>
  <si>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</si>
  <si>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</si>
  <si>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</si>
  <si>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</si>
  <si>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</si>
  <si>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</si>
  <si>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</si>
  <si>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</si>
  <si>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</si>
  <si>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</si>
  <si>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</si>
  <si>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</si>
  <si>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</si>
  <si>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</si>
  <si>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</si>
  <si>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</si>
  <si>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</si>
  <si>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</si>
  <si>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</si>
  <si>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</si>
  <si>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</si>
  <si>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</si>
  <si>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</si>
  <si>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</si>
  <si>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</si>
  <si>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</si>
  <si>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</si>
  <si>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</si>
  <si>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</si>
  <si>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</si>
  <si>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</si>
  <si>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</si>
  <si>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</si>
  <si>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</si>
  <si>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</si>
  <si>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</si>
  <si>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</si>
  <si>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</si>
  <si>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</si>
  <si>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</si>
  <si>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</si>
  <si>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</si>
  <si>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</si>
  <si>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</si>
  <si>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</si>
  <si>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</si>
  <si>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</si>
  <si>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</si>
  <si>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</si>
  <si>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</si>
  <si>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</si>
  <si>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</si>
  <si>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</si>
  <si>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</si>
  <si>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</si>
  <si>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</si>
  <si>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</si>
  <si>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</si>
  <si>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</si>
  <si>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</si>
  <si>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</si>
  <si>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</si>
  <si>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</si>
  <si>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</si>
  <si>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</si>
  <si>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</si>
  <si>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</si>
  <si>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</si>
  <si>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</si>
  <si>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</si>
  <si>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</si>
  <si>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</si>
  <si>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</si>
  <si>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</si>
  <si>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</si>
  <si>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</si>
  <si>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</si>
  <si>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</si>
  <si>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</si>
  <si>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</si>
  <si>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</si>
  <si>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</si>
  <si>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</si>
  <si>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</si>
  <si>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</si>
  <si>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</si>
  <si>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</si>
  <si>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</si>
  <si>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</si>
  <si>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</si>
  <si>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</si>
  <si>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</si>
  <si>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</si>
  <si>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</si>
  <si>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</si>
  <si>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</si>
  <si>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</si>
  <si>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</si>
  <si>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</si>
  <si>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</si>
  <si>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</si>
  <si>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</si>
  <si>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</si>
  <si>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</si>
  <si>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</si>
  <si>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</si>
  <si>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</si>
  <si>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</si>
  <si>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</si>
  <si>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</si>
  <si>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</si>
  <si>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</si>
  <si>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</si>
  <si>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</si>
  <si>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</si>
  <si>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</si>
  <si>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</si>
  <si>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</si>
  <si>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</si>
  <si>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</si>
  <si>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</si>
  <si>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</si>
  <si>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</si>
  <si>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</si>
  <si>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</si>
  <si>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</si>
  <si>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</si>
  <si>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</si>
  <si>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</si>
  <si>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</si>
  <si>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</si>
  <si>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</si>
  <si>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</si>
  <si>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</si>
  <si>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</si>
  <si>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</si>
  <si>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</si>
  <si>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</si>
  <si>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</si>
  <si>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</si>
  <si>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</si>
  <si>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</si>
  <si>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</si>
  <si>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</si>
  <si>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</si>
  <si>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</si>
  <si>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</si>
  <si>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</si>
  <si>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</si>
  <si>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</si>
  <si>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</si>
  <si>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</si>
  <si>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</si>
  <si>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</si>
  <si>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</si>
  <si>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</si>
  <si>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</si>
  <si>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</si>
  <si>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</si>
  <si>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</si>
  <si>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</si>
  <si>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</si>
  <si>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</si>
  <si>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</si>
  <si>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</si>
  <si>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</si>
  <si>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</si>
  <si>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</si>
  <si>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</si>
  <si>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</si>
  <si>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</si>
  <si>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</si>
  <si>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</si>
  <si>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</si>
  <si>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</si>
  <si>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</si>
  <si>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</si>
  <si>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</si>
  <si>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</si>
  <si>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</si>
  <si>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</si>
  <si>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</si>
  <si>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</si>
  <si>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</si>
  <si>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</si>
  <si>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</si>
  <si>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</si>
  <si>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</si>
  <si>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</si>
  <si>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</si>
  <si>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</si>
  <si>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</si>
  <si>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</si>
  <si>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</si>
  <si>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</si>
  <si>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</si>
  <si>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</si>
  <si>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</si>
  <si>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</si>
  <si>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</si>
  <si>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</si>
  <si>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</si>
  <si>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</si>
  <si>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</si>
  <si>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</si>
  <si>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</si>
  <si>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</si>
  <si>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</si>
  <si>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</si>
  <si>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</si>
  <si>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</si>
  <si>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</si>
  <si>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</si>
  <si>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</si>
  <si>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</si>
  <si>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</si>
  <si>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</si>
  <si>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</si>
  <si>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</si>
  <si>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</si>
  <si>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</si>
  <si>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</si>
  <si>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</si>
  <si>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</si>
  <si>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</si>
  <si>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</si>
  <si>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</si>
  <si>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</si>
  <si>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</si>
  <si>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</si>
  <si>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</si>
  <si>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</si>
  <si>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</si>
  <si>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</si>
  <si>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</si>
  <si>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</si>
  <si>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</si>
  <si>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</si>
  <si>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</si>
  <si>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</si>
  <si>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</si>
  <si>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</si>
  <si>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</si>
  <si>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</si>
  <si>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</si>
  <si>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</si>
  <si>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</si>
  <si>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</si>
  <si>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</si>
  <si>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</si>
  <si>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</si>
  <si>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</si>
  <si>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</si>
  <si>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</si>
  <si>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</si>
  <si>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</si>
  <si>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</si>
  <si>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</si>
  <si>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</si>
  <si>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</si>
  <si>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</si>
  <si>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</si>
  <si>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</si>
  <si>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</si>
  <si>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</si>
  <si>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</si>
  <si>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</si>
  <si>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</si>
  <si>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</si>
  <si>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</si>
  <si>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</si>
  <si>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</si>
  <si>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</si>
  <si>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</si>
  <si>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</si>
  <si>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</si>
  <si>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</si>
  <si>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</si>
  <si>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</si>
  <si>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</si>
  <si>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</si>
  <si>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</si>
  <si>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</si>
  <si>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</si>
  <si>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</si>
  <si>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</si>
  <si>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</si>
  <si>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</si>
  <si>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</si>
  <si>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</si>
  <si>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</si>
  <si>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</si>
  <si>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</si>
  <si>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</si>
  <si>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</si>
  <si>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</si>
  <si>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</si>
  <si>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</si>
  <si>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</si>
  <si>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</si>
  <si>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</si>
  <si>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</si>
  <si>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</si>
  <si>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</si>
  <si>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</si>
  <si>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</si>
  <si>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</si>
  <si>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</si>
  <si>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</si>
  <si>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</si>
  <si>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</si>
  <si>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</si>
  <si>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</si>
  <si>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</si>
  <si>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</si>
  <si>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</si>
  <si>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</si>
  <si>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</si>
  <si>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</si>
  <si>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</si>
  <si>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</si>
  <si>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</si>
  <si>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</si>
  <si>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</si>
  <si>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</si>
  <si>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</si>
  <si>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</si>
  <si>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</si>
  <si>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</si>
  <si>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</si>
  <si>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</si>
  <si>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</si>
  <si>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</si>
  <si>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</si>
  <si>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</si>
  <si>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</si>
  <si>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</si>
  <si>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</si>
  <si>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</si>
  <si>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</si>
  <si>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</si>
  <si>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</si>
  <si>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</si>
  <si>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</si>
  <si>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</si>
  <si>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</si>
  <si>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</si>
  <si>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</si>
  <si>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</si>
  <si>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</si>
  <si>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</si>
  <si>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</si>
  <si>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</si>
  <si>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</si>
  <si>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</si>
  <si>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</si>
  <si>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</si>
  <si>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</si>
  <si>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</si>
  <si>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</si>
  <si>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</si>
  <si>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</si>
  <si>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</si>
  <si>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</si>
  <si>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</si>
  <si>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</si>
  <si>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</si>
  <si>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</si>
  <si>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</si>
  <si>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</si>
  <si>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</si>
  <si>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</si>
  <si>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</si>
  <si>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</si>
  <si>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</si>
  <si>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</si>
  <si>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</si>
  <si>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</si>
  <si>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</si>
  <si>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</si>
  <si>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</si>
  <si>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</si>
  <si>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</si>
  <si>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</si>
  <si>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</si>
  <si>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</si>
  <si>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</si>
  <si>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</si>
  <si>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</si>
  <si>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</si>
  <si>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</si>
  <si>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</si>
  <si>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</si>
  <si>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</si>
  <si>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</si>
  <si>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</si>
  <si>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</si>
  <si>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</si>
  <si>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</si>
  <si>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</si>
  <si>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</si>
  <si>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</si>
  <si>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</si>
  <si>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</si>
  <si>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</si>
  <si>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</si>
  <si>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</si>
  <si>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</si>
  <si>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</si>
  <si>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</si>
  <si>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</si>
  <si>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</si>
  <si>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</si>
  <si>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</si>
  <si>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</si>
  <si>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</si>
  <si>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</si>
  <si>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</si>
  <si>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</si>
  <si>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</si>
  <si>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</si>
  <si>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</si>
  <si>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</si>
  <si>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</si>
  <si>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</si>
  <si>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</si>
  <si>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</si>
  <si>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</si>
  <si>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</si>
  <si>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</si>
  <si>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</si>
  <si>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</si>
  <si>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</si>
  <si>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</si>
  <si>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</si>
  <si>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</si>
  <si>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</si>
  <si>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</si>
  <si>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</si>
  <si>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</si>
  <si>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</si>
  <si>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</si>
  <si>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</si>
  <si>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</si>
  <si>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</si>
  <si>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</si>
  <si>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</si>
  <si>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</si>
  <si>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</si>
  <si>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</si>
  <si>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</si>
  <si>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</si>
  <si>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</si>
  <si>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</si>
  <si>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</si>
  <si>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</si>
  <si>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</si>
  <si>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</si>
  <si>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</si>
  <si>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</si>
  <si>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</si>
  <si>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</si>
  <si>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</si>
  <si>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</si>
  <si>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</si>
  <si>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</si>
  <si>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</si>
  <si>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</si>
  <si>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</si>
  <si>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</si>
  <si>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</si>
  <si>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</si>
  <si>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</si>
  <si>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</si>
  <si>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</si>
  <si>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</si>
  <si>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</si>
  <si>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</si>
  <si>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</si>
  <si>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</si>
  <si>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</si>
  <si>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</si>
  <si>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</si>
  <si>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</si>
  <si>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</si>
  <si>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</si>
  <si>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</si>
  <si>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</si>
  <si>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</si>
  <si>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</si>
  <si>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</si>
  <si>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</si>
  <si>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</si>
  <si>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</si>
  <si>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</si>
  <si>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</si>
  <si>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</si>
  <si>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</si>
  <si>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</si>
  <si>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</si>
  <si>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</si>
  <si>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</si>
  <si>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</si>
  <si>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</si>
  <si>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</si>
  <si>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</si>
  <si>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</si>
  <si>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</si>
  <si>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</si>
  <si>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</si>
  <si>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</si>
  <si>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</si>
  <si>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</si>
  <si>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</si>
  <si>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</si>
  <si>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</si>
  <si>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</si>
  <si>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</si>
  <si>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</si>
  <si>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</si>
  <si>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</si>
  <si>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</si>
  <si>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</si>
  <si>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</si>
  <si>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</si>
  <si>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</si>
  <si>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</si>
  <si>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</si>
  <si>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</si>
  <si>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</si>
  <si>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</si>
  <si>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</si>
  <si>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</si>
  <si>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</si>
  <si>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</si>
  <si>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</si>
  <si>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</si>
  <si>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</si>
  <si>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</si>
  <si>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</si>
  <si>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</si>
  <si>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</si>
  <si>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</si>
  <si>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</si>
  <si>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</si>
  <si>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</si>
  <si>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</si>
  <si>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</si>
  <si>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</si>
  <si>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</si>
  <si>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</si>
  <si>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</si>
  <si>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</si>
  <si>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</si>
  <si>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</si>
  <si>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</si>
  <si>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</si>
  <si>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</si>
  <si>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</si>
  <si>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</si>
  <si>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</si>
  <si>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</si>
  <si>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</si>
  <si>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</si>
  <si>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</si>
  <si>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</si>
  <si>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</si>
  <si>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</si>
  <si>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</si>
  <si>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</si>
  <si>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</si>
  <si>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</si>
  <si>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</si>
  <si>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</si>
  <si>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</si>
  <si>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</si>
  <si>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</si>
  <si>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</si>
  <si>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</si>
  <si>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</si>
  <si>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</si>
  <si>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</si>
  <si>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</si>
  <si>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</si>
  <si>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</si>
  <si>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</si>
  <si>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</si>
  <si>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</si>
  <si>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</si>
  <si>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</si>
  <si>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</si>
  <si>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</si>
  <si>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</si>
  <si>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</si>
  <si>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</si>
  <si>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</si>
  <si>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</si>
  <si>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</si>
  <si>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</si>
  <si>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</si>
  <si>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</si>
  <si>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</si>
  <si>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</si>
  <si>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</si>
  <si>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</si>
  <si>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</si>
  <si>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</si>
  <si>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</si>
  <si>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</si>
  <si>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</si>
  <si>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</si>
  <si>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</si>
  <si>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</si>
  <si>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</si>
  <si>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</si>
  <si>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</si>
  <si>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</si>
  <si>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</si>
  <si>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</si>
  <si>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</si>
  <si>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</si>
  <si>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</si>
  <si>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</si>
  <si>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</si>
  <si>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</si>
  <si>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</si>
  <si>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</si>
  <si>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</si>
  <si>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</si>
  <si>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</si>
  <si>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</si>
  <si>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</si>
  <si>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</si>
  <si>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</si>
  <si>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</si>
  <si>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</si>
  <si>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</si>
  <si>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</si>
  <si>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</si>
  <si>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</si>
  <si>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</si>
  <si>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</si>
  <si>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</si>
  <si>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</si>
  <si>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</si>
  <si>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</si>
  <si>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</si>
  <si>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</si>
  <si>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</si>
  <si>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</si>
  <si>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</si>
  <si>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</si>
  <si>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</si>
  <si>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</si>
  <si>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</si>
  <si>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</si>
  <si>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</si>
  <si>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</si>
  <si>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</si>
  <si>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</si>
  <si>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</si>
  <si>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</si>
  <si>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</si>
  <si>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</si>
  <si>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</si>
  <si>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</si>
  <si>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</si>
  <si>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</si>
  <si>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</si>
  <si>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</si>
  <si>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</si>
  <si>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</si>
  <si>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</si>
  <si>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</si>
  <si>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</si>
  <si>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</si>
  <si>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</si>
  <si>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</si>
  <si>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</si>
  <si>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</si>
  <si>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</si>
  <si>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</si>
  <si>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</si>
  <si>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</si>
  <si>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</si>
  <si>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</si>
  <si>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</si>
  <si>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</si>
  <si>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</si>
  <si>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</si>
  <si>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</si>
  <si>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</si>
  <si>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</si>
  <si>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</si>
  <si>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</si>
  <si>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</si>
  <si>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</si>
  <si>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</si>
  <si>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</si>
  <si>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</si>
  <si>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</si>
  <si>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</si>
  <si>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</si>
  <si>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</si>
  <si>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</si>
  <si>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</si>
  <si>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</si>
  <si>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</si>
  <si>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</si>
  <si>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</si>
  <si>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</si>
  <si>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</si>
  <si>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</si>
  <si>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</si>
  <si>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</si>
  <si>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</si>
  <si>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</si>
  <si>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</si>
  <si>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</si>
  <si>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</si>
  <si>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</si>
  <si>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</si>
  <si>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</si>
  <si>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</si>
  <si>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</si>
  <si>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</si>
  <si>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</si>
  <si>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</si>
  <si>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</si>
  <si>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</si>
  <si>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</si>
  <si>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</si>
  <si>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</si>
  <si>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</si>
  <si>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</si>
  <si>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</si>
  <si>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</si>
  <si>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</si>
  <si>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</si>
  <si>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</si>
  <si>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</si>
  <si>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</si>
  <si>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</si>
  <si>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</si>
  <si>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</si>
  <si>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</si>
  <si>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</si>
  <si>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</si>
  <si>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</si>
  <si>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</si>
  <si>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</si>
  <si>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</si>
  <si>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</si>
  <si>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</si>
  <si>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</si>
  <si>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</si>
  <si>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</si>
  <si>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</si>
  <si>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</si>
  <si>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</si>
  <si>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</si>
  <si>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</si>
  <si>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</si>
  <si>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</si>
  <si>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</si>
  <si>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</si>
  <si>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</si>
  <si>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</si>
  <si>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</si>
  <si>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</si>
  <si>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</si>
  <si>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</si>
  <si>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</si>
  <si>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</si>
  <si>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</si>
  <si>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</si>
  <si>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</si>
  <si>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</si>
  <si>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</si>
  <si>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</si>
  <si>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</si>
  <si>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</si>
  <si>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</si>
  <si>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</si>
  <si>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</si>
  <si>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</si>
  <si>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</si>
  <si>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</si>
  <si>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</si>
  <si>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</si>
  <si>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</si>
  <si>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</si>
  <si>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</si>
  <si>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</si>
  <si>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</si>
  <si>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</si>
  <si>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</si>
  <si>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</si>
  <si>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</si>
  <si>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</si>
  <si>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</si>
  <si>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</si>
  <si>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</si>
  <si>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</si>
  <si>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</si>
  <si>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</si>
  <si>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</si>
  <si>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</si>
  <si>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</si>
  <si>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</si>
  <si>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</si>
  <si>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</si>
  <si>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</si>
  <si>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</si>
  <si>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</si>
  <si>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</si>
  <si>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</si>
  <si>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</si>
  <si>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</si>
  <si>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</si>
  <si>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</si>
  <si>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</si>
  <si>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</si>
  <si>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</si>
  <si>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</si>
  <si>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</si>
  <si>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</si>
  <si>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</si>
  <si>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</si>
  <si>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</si>
  <si>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</si>
  <si>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</si>
  <si>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</si>
  <si>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</si>
  <si>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</si>
  <si>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</si>
  <si>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</si>
  <si>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</si>
  <si>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</si>
  <si>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</si>
  <si>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</si>
  <si>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</si>
  <si>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</si>
  <si>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</si>
  <si>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</si>
  <si>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</si>
  <si>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</si>
  <si>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</si>
  <si>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</si>
  <si>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</si>
  <si>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</si>
  <si>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</si>
  <si>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</si>
  <si>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</si>
  <si>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</si>
  <si>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</si>
  <si>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</si>
  <si>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</si>
  <si>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</si>
  <si>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</si>
  <si>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</si>
  <si>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</si>
  <si>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</si>
  <si>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</si>
  <si>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</si>
  <si>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</si>
  <si>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</si>
  <si>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</si>
  <si>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</si>
  <si>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</si>
  <si>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</si>
  <si>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</si>
  <si>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</si>
  <si>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</si>
  <si>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</si>
  <si>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</si>
  <si>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</si>
  <si>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</si>
  <si>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</si>
  <si>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</si>
  <si>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</si>
  <si>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</si>
  <si>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</si>
  <si>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</si>
  <si>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</si>
  <si>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</si>
  <si>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</si>
  <si>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</si>
  <si>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</si>
  <si>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</si>
  <si>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</si>
  <si>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</si>
  <si>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</si>
  <si>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</si>
  <si>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</si>
  <si>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</si>
  <si>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</si>
  <si>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</si>
  <si>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</si>
  <si>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</si>
  <si>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</si>
  <si>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</si>
  <si>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</si>
  <si>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</si>
  <si>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</si>
  <si>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</si>
  <si>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</si>
  <si>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</si>
  <si>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</si>
  <si>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</si>
  <si>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</si>
  <si>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</si>
  <si>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</si>
  <si>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</si>
  <si>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</si>
  <si>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</si>
  <si>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</si>
  <si>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</si>
  <si>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</si>
  <si>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</si>
  <si>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</si>
  <si>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</si>
  <si>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</si>
  <si>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</si>
  <si>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</si>
  <si>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</si>
  <si>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</si>
  <si>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</si>
  <si>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</si>
  <si>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</si>
  <si>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</si>
  <si>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</si>
  <si>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</si>
  <si>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</si>
  <si>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</si>
  <si>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</si>
  <si>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</si>
  <si>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</si>
  <si>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</si>
  <si>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</si>
  <si>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</si>
  <si>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</si>
  <si>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</si>
  <si>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</si>
  <si>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</si>
  <si>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</si>
  <si>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</si>
  <si>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</si>
  <si>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</si>
  <si>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</si>
  <si>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</si>
  <si>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</si>
  <si>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</si>
  <si>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</si>
  <si>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</si>
  <si>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</si>
  <si>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</si>
  <si>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</si>
  <si>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</si>
  <si>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</si>
  <si>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</si>
  <si>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</si>
  <si>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</si>
  <si>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</si>
  <si>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</si>
  <si>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</si>
  <si>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</si>
  <si>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</si>
  <si>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</si>
  <si>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</si>
  <si>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</si>
  <si>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</si>
  <si>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</si>
  <si>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</si>
  <si>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</si>
  <si>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</si>
  <si>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</si>
  <si>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</si>
  <si>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</si>
  <si>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</si>
  <si>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</si>
  <si>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</si>
  <si>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</si>
  <si>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</si>
  <si>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</si>
  <si>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</si>
  <si>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</si>
  <si>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</si>
  <si>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</si>
  <si>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</si>
  <si>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</si>
  <si>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</si>
  <si>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</si>
  <si>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</si>
  <si>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</si>
  <si>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</si>
  <si>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</si>
  <si>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</si>
  <si>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</si>
  <si>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</si>
  <si>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</si>
  <si>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</si>
  <si>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</si>
  <si>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</si>
  <si>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</si>
  <si>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</si>
  <si>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</si>
  <si>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</si>
  <si>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</si>
  <si>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</si>
  <si>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</si>
  <si>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</si>
  <si>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</si>
  <si>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</si>
  <si>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</si>
  <si>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</si>
  <si>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</si>
  <si>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</si>
  <si>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</si>
  <si>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</si>
  <si>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</si>
  <si>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</si>
  <si>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</si>
  <si>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</si>
  <si>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</si>
  <si>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</si>
  <si>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</si>
  <si>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</si>
  <si>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</si>
  <si>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</si>
  <si>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</si>
  <si>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</si>
  <si>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</si>
  <si>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</si>
  <si>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</si>
  <si>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</si>
  <si>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</si>
  <si>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</si>
  <si>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</si>
  <si>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</si>
  <si>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</si>
  <si>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</si>
  <si>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</si>
  <si>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</si>
  <si>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</si>
  <si>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</si>
  <si>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</si>
  <si>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</si>
  <si>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</si>
  <si>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</si>
  <si>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</si>
  <si>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</si>
  <si>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</si>
  <si>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</si>
  <si>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</si>
  <si>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</si>
  <si>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</si>
  <si>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</si>
  <si>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</si>
  <si>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</si>
  <si>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</si>
  <si>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</si>
  <si>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</si>
  <si>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</si>
  <si>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</si>
  <si>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</si>
  <si>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</si>
  <si>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</si>
  <si>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</si>
  <si>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</si>
  <si>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</si>
  <si>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</si>
  <si>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</si>
  <si>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</si>
  <si>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</si>
  <si>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</si>
  <si>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</si>
  <si>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</si>
  <si>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</si>
  <si>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</si>
  <si>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</si>
  <si>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</si>
  <si>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</si>
  <si>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</si>
  <si>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</si>
  <si>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</si>
  <si>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</si>
  <si>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</si>
  <si>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</si>
  <si>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</si>
  <si>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</si>
  <si>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</si>
  <si>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</si>
  <si>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</si>
  <si>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</si>
  <si>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</si>
  <si>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</si>
  <si>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</si>
  <si>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</si>
  <si>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</si>
  <si>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</si>
  <si>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</si>
  <si>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</si>
  <si>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</si>
  <si>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</si>
  <si>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</si>
  <si>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</si>
  <si>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</si>
  <si>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</si>
  <si>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</si>
  <si>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</si>
  <si>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</si>
  <si>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</si>
  <si>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</si>
  <si>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</si>
  <si>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</si>
  <si>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</si>
  <si>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</si>
  <si>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</si>
  <si>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</si>
  <si>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</si>
  <si>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</si>
  <si>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</si>
  <si>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</si>
  <si>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</si>
  <si>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</si>
  <si>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</si>
  <si>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</si>
  <si>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</si>
  <si>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</si>
  <si>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</si>
  <si>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</si>
  <si>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</si>
  <si>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</si>
  <si>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</si>
  <si>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</si>
  <si>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</si>
  <si>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</si>
  <si>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</si>
  <si>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</si>
  <si>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</si>
  <si>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</si>
  <si>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</si>
  <si>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</si>
  <si>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</si>
  <si>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</si>
  <si>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</si>
  <si>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</si>
  <si>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</si>
  <si>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</si>
  <si>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</si>
  <si>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</si>
  <si>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</si>
  <si>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</si>
  <si>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</si>
  <si>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</si>
  <si>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</si>
  <si>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</si>
  <si>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</si>
  <si>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</si>
  <si>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</si>
  <si>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</si>
  <si>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</si>
  <si>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</si>
  <si>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</si>
  <si>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</si>
  <si>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</si>
  <si>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</si>
  <si>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</si>
  <si>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</si>
  <si>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</si>
  <si>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</si>
  <si>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</si>
  <si>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</si>
  <si>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</si>
  <si>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</si>
  <si>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</si>
  <si>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</si>
  <si>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</si>
  <si>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</si>
  <si>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</si>
  <si>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</si>
  <si>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</si>
  <si>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</si>
  <si>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</si>
  <si>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</si>
  <si>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</si>
  <si>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</si>
  <si>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</si>
  <si>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</si>
  <si>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</si>
  <si>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</si>
  <si>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</si>
  <si>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</si>
  <si>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</si>
  <si>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</si>
  <si>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</si>
  <si>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</si>
  <si>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</si>
  <si>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</si>
  <si>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</si>
  <si>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</si>
  <si>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</si>
  <si>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</si>
  <si>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</si>
  <si>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</si>
  <si>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</si>
  <si>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</si>
  <si>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</si>
  <si>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</si>
  <si>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</si>
  <si>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</si>
  <si>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</si>
  <si>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</si>
  <si>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</si>
  <si>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</si>
  <si>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</si>
  <si>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</si>
  <si>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</si>
  <si>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</si>
  <si>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</si>
  <si>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</si>
  <si>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</si>
  <si>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</si>
  <si>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</si>
  <si>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</si>
  <si>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</si>
  <si>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</si>
  <si>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</si>
  <si>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</si>
  <si>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</si>
  <si>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</si>
  <si>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</si>
  <si>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</si>
  <si>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</si>
  <si>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</si>
  <si>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</si>
  <si>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</si>
  <si>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</si>
  <si>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</si>
  <si>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</si>
  <si>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</si>
  <si>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</si>
  <si>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</si>
  <si>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</si>
  <si>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</si>
  <si>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</si>
  <si>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</si>
  <si>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</si>
  <si>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</si>
  <si>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</si>
  <si>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</si>
  <si>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</si>
  <si>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</si>
  <si>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</si>
  <si>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</si>
  <si>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</si>
  <si>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</si>
  <si>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</si>
  <si>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</si>
  <si>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</si>
  <si>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</si>
  <si>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</si>
  <si>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</si>
  <si>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</si>
  <si>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</si>
  <si>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</si>
  <si>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</si>
  <si>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</si>
  <si>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</si>
  <si>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</si>
  <si>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</si>
  <si>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</si>
  <si>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</si>
  <si>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</si>
  <si>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</si>
  <si>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</si>
  <si>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</si>
  <si>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</si>
  <si>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</si>
  <si>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</si>
  <si>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</si>
  <si>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</si>
  <si>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</si>
  <si>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</si>
  <si>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</si>
  <si>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</si>
  <si>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</si>
  <si>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</si>
  <si>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</si>
  <si>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</si>
  <si>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</si>
  <si>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</si>
  <si>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</si>
  <si>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</si>
  <si>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</si>
  <si>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</si>
  <si>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</si>
  <si>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</si>
  <si>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</si>
  <si>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</si>
  <si>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</si>
  <si>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</si>
  <si>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</si>
  <si>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</si>
  <si>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</si>
  <si>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</si>
  <si>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</si>
  <si>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</si>
  <si>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</si>
  <si>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</si>
  <si>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</si>
  <si>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</si>
  <si>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</si>
  <si>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</si>
  <si>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</si>
  <si>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</si>
  <si>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</si>
  <si>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</si>
  <si>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</si>
  <si>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</si>
  <si>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</si>
  <si>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</si>
  <si>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</si>
  <si>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</si>
  <si>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</si>
  <si>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</si>
  <si>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</si>
  <si>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</si>
  <si>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</si>
  <si>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</si>
  <si>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</si>
  <si>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</si>
  <si>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</si>
  <si>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</si>
  <si>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</si>
  <si>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</si>
  <si>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</si>
  <si>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</si>
  <si>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</si>
  <si>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</si>
  <si>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</si>
  <si>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</si>
  <si>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</si>
  <si>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</si>
  <si>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</si>
  <si>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</si>
  <si>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</si>
  <si>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</si>
  <si>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</si>
  <si>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</si>
  <si>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</si>
  <si>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</si>
  <si>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</si>
  <si>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</si>
  <si>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</si>
  <si>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</si>
  <si>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</si>
  <si>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</si>
  <si>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</si>
  <si>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</si>
  <si>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</si>
  <si>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</si>
  <si>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</si>
  <si>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</si>
  <si>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</si>
  <si>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</si>
  <si>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</si>
  <si>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</si>
  <si>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</si>
  <si>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</si>
  <si>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</si>
  <si>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</si>
  <si>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</si>
  <si>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</si>
  <si>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</si>
  <si>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</si>
  <si>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</si>
  <si>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</si>
  <si>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</si>
  <si>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</si>
  <si>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</si>
  <si>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</si>
  <si>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</si>
  <si>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</si>
  <si>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</si>
  <si>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</si>
  <si>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</si>
  <si>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</si>
  <si>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</si>
  <si>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</si>
  <si>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</si>
  <si>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</si>
  <si>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</si>
  <si>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</si>
  <si>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</si>
  <si>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</si>
  <si>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</si>
  <si>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</si>
  <si>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</si>
  <si>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</si>
  <si>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</si>
  <si>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</si>
  <si>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</si>
  <si>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</si>
  <si>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</si>
  <si>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</si>
  <si>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</si>
  <si>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</si>
  <si>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</si>
  <si>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</si>
  <si>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</si>
  <si>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</si>
  <si>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</si>
  <si>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</si>
  <si>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</si>
  <si>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</si>
  <si>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</si>
  <si>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</si>
  <si>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</si>
  <si>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</si>
  <si>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</si>
  <si>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</si>
  <si>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</si>
  <si>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</si>
  <si>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</si>
  <si>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</si>
  <si>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</si>
  <si>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</si>
  <si>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</si>
  <si>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</si>
  <si>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</si>
  <si>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</si>
  <si>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</si>
  <si>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</si>
  <si>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</si>
  <si>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</si>
  <si>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</si>
  <si>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</si>
  <si>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</si>
  <si>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</si>
  <si>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</si>
  <si>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</si>
  <si>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</si>
  <si>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</si>
  <si>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</si>
  <si>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</si>
  <si>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</si>
  <si>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</si>
  <si>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</si>
  <si>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</si>
  <si>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</si>
  <si>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</si>
  <si>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</si>
  <si>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</si>
  <si>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</si>
  <si>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</si>
  <si>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</si>
  <si>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</si>
  <si>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</si>
  <si>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</si>
  <si>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</si>
  <si>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</si>
  <si>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</si>
  <si>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</si>
  <si>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</si>
  <si>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</si>
  <si>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</si>
  <si>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</si>
  <si>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</si>
  <si>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</si>
  <si>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</si>
  <si>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</si>
  <si>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</si>
  <si>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</si>
  <si>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</si>
  <si>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</si>
  <si>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</si>
  <si>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</si>
  <si>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</si>
  <si>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</si>
  <si>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</si>
  <si>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</si>
  <si>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</si>
  <si>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</si>
  <si>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</si>
  <si>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</si>
  <si>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</si>
  <si>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</si>
  <si>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</si>
  <si>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</si>
  <si>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</si>
  <si>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</si>
  <si>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</si>
  <si>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</si>
  <si>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</si>
  <si>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</si>
  <si>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</si>
  <si>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</si>
  <si>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</si>
  <si>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</si>
  <si>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</si>
  <si>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</si>
  <si>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</si>
  <si>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</si>
  <si>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</si>
  <si>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</si>
  <si>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</si>
  <si>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</si>
  <si>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</si>
  <si>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</si>
  <si>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</si>
  <si>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</si>
  <si>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</si>
  <si>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</si>
  <si>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</si>
  <si>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</si>
  <si>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</si>
  <si>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</si>
  <si>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</si>
  <si>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</si>
  <si>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</si>
  <si>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</si>
  <si>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</si>
  <si>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</si>
  <si>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</si>
  <si>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</si>
  <si>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</si>
  <si>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</si>
  <si>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</si>
  <si>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</si>
  <si>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</si>
  <si>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</si>
  <si>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</si>
  <si>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</si>
  <si>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</si>
  <si>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</si>
  <si>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</si>
  <si>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</si>
  <si>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</si>
  <si>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</si>
  <si>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</si>
  <si>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</si>
  <si>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</si>
  <si>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</si>
  <si>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</si>
  <si>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</si>
  <si>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</si>
  <si>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</si>
  <si>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</si>
  <si>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</si>
  <si>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</si>
  <si>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</si>
  <si>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</si>
  <si>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</si>
  <si>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</si>
  <si>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</si>
  <si>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</si>
  <si>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</si>
  <si>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</si>
  <si>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</si>
  <si>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</si>
  <si>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</si>
  <si>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</si>
  <si>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</si>
  <si>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</si>
  <si>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</si>
  <si>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</si>
  <si>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</si>
  <si>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</si>
  <si>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</si>
  <si>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</si>
  <si>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</si>
  <si>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</si>
  <si>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</si>
  <si>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</si>
  <si>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</si>
  <si>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</si>
  <si>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</si>
  <si>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</si>
  <si>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</si>
  <si>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</si>
  <si>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</si>
  <si>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</si>
  <si>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</si>
  <si>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</si>
  <si>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</si>
  <si>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</si>
  <si>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</si>
  <si>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</si>
  <si>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</si>
  <si>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</si>
  <si>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</si>
  <si>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</si>
  <si>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</si>
  <si>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</si>
  <si>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</si>
  <si>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</si>
  <si>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</si>
  <si>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</si>
  <si>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</si>
  <si>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</si>
  <si>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</si>
  <si>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</si>
  <si>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</si>
  <si>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</si>
  <si>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</si>
  <si>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</si>
  <si>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</si>
  <si>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</si>
  <si>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</si>
  <si>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</si>
  <si>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</si>
  <si>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</si>
  <si>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</si>
  <si>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</si>
  <si>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</si>
  <si>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</si>
  <si>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</si>
  <si>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</si>
  <si>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</si>
  <si>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</si>
  <si>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</si>
  <si>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</si>
  <si>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</si>
  <si>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</si>
  <si>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</si>
  <si>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</si>
  <si>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</si>
  <si>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</si>
  <si>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</si>
  <si>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</si>
  <si>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</si>
  <si>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</si>
  <si>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</si>
  <si>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</si>
  <si>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</si>
  <si>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</si>
  <si>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</si>
  <si>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</si>
  <si>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</si>
  <si>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</si>
  <si>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</si>
  <si>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</si>
  <si>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</si>
  <si>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</si>
  <si>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</si>
  <si>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</si>
  <si>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</si>
  <si>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</si>
  <si>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</si>
  <si>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</si>
  <si>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</si>
  <si>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</si>
  <si>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</si>
  <si>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</si>
  <si>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</si>
  <si>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</si>
  <si>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</si>
  <si>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</si>
  <si>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</si>
  <si>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</si>
  <si>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</si>
  <si>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</si>
  <si>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</si>
  <si>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</si>
  <si>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</si>
  <si>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</si>
  <si>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</si>
  <si>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</si>
  <si>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</si>
  <si>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</si>
  <si>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</si>
  <si>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</si>
  <si>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</si>
  <si>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</si>
  <si>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</si>
  <si>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</si>
  <si>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</si>
  <si>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</si>
  <si>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</si>
  <si>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</si>
  <si>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</si>
  <si>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</si>
  <si>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</si>
  <si>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</si>
  <si>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</si>
  <si>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</si>
  <si>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</si>
  <si>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</si>
  <si>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</si>
  <si>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</si>
  <si>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</si>
  <si>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</si>
  <si>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</si>
  <si>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</si>
  <si>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</si>
  <si>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</si>
  <si>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</si>
  <si>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</si>
  <si>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</si>
  <si>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</si>
  <si>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</si>
  <si>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</si>
  <si>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</si>
  <si>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</si>
  <si>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</si>
  <si>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</si>
  <si>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</si>
  <si>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</si>
  <si>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</si>
  <si>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</si>
  <si>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</si>
  <si>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</si>
  <si>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</si>
  <si>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</si>
  <si>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</si>
  <si>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</si>
  <si>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</si>
  <si>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</si>
  <si>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</si>
  <si>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</si>
  <si>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</si>
  <si>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</si>
  <si>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</si>
  <si>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</si>
  <si>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</si>
  <si>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</si>
  <si>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</si>
  <si>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</si>
  <si>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</si>
  <si>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</si>
  <si>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</si>
  <si>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</si>
  <si>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</si>
  <si>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</si>
  <si>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</si>
  <si>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</si>
  <si>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</si>
  <si>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</si>
  <si>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</si>
  <si>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</si>
  <si>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</si>
  <si>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</si>
  <si>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</si>
  <si>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</si>
  <si>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</si>
  <si>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</si>
  <si>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</si>
  <si>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</si>
  <si>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</si>
  <si>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</si>
  <si>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</si>
  <si>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</si>
  <si>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</si>
  <si>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</si>
  <si>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</si>
  <si>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</si>
  <si>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</si>
  <si>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</si>
  <si>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</si>
  <si>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</si>
  <si>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</si>
  <si>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</si>
  <si>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</si>
  <si>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</si>
  <si>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</si>
  <si>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</si>
  <si>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</si>
  <si>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</si>
  <si>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</si>
  <si>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</si>
  <si>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</si>
  <si>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</si>
  <si>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</si>
  <si>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</si>
  <si>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</si>
  <si>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</si>
  <si>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</si>
  <si>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</si>
  <si>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</si>
  <si>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</si>
  <si>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</si>
  <si>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</si>
  <si>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</si>
  <si>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</si>
  <si>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</si>
  <si>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</si>
  <si>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</si>
  <si>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</si>
  <si>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</si>
  <si>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</si>
  <si>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</si>
  <si>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</si>
  <si>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</si>
  <si>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</si>
  <si>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</si>
  <si>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</si>
  <si>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</si>
  <si>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</si>
  <si>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</si>
  <si>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</si>
  <si>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</si>
  <si>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</si>
  <si>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</si>
  <si>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</si>
  <si>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</si>
  <si>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</si>
  <si>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</si>
  <si>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</si>
  <si>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</si>
  <si>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</si>
  <si>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</si>
  <si>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</si>
  <si>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</si>
  <si>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</si>
  <si>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</si>
  <si>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</si>
  <si>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</si>
  <si>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</si>
  <si>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</si>
  <si>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</si>
  <si>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</si>
  <si>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</si>
  <si>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</si>
  <si>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</si>
  <si>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</si>
  <si>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</si>
  <si>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</si>
  <si>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</si>
  <si>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</si>
  <si>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</si>
  <si>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</si>
  <si>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</si>
  <si>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</si>
  <si>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</si>
  <si>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</si>
  <si>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</si>
  <si>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</si>
  <si>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</si>
  <si>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</si>
  <si>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</si>
  <si>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</si>
  <si>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</si>
  <si>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</si>
  <si>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</si>
  <si>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</si>
  <si>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</si>
  <si>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</si>
  <si>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</si>
  <si>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</si>
  <si>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</si>
  <si>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</si>
  <si>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</si>
  <si>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</si>
  <si>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</si>
  <si>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</si>
  <si>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</si>
  <si>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</si>
  <si>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</si>
  <si>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</si>
  <si>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</si>
  <si>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</si>
  <si>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</si>
  <si>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</si>
  <si>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</si>
  <si>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</si>
  <si>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</si>
  <si>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</si>
  <si>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</si>
  <si>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</si>
  <si>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</si>
  <si>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</si>
  <si>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</si>
  <si>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</si>
  <si>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</si>
  <si>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</si>
  <si>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</si>
  <si>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</si>
  <si>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</si>
  <si>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</si>
  <si>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</si>
  <si>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</si>
  <si>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</si>
  <si>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</si>
  <si>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</si>
  <si>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</si>
  <si>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</si>
  <si>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</si>
  <si>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</si>
  <si>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</si>
  <si>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</si>
  <si>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</si>
  <si>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</si>
  <si>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</si>
  <si>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</si>
  <si>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</si>
  <si>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</si>
  <si>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</si>
  <si>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</si>
  <si>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</si>
  <si>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</si>
  <si>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</si>
  <si>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</si>
  <si>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</si>
  <si>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</si>
  <si>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</si>
  <si>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</si>
  <si>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</si>
  <si>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</si>
  <si>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</si>
  <si>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</si>
  <si>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</si>
  <si>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</si>
  <si>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</si>
  <si>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</si>
  <si>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</si>
  <si>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</si>
  <si>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</si>
  <si>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</si>
  <si>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</si>
  <si>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</si>
  <si>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</si>
  <si>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</si>
  <si>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</si>
  <si>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</si>
  <si>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</si>
  <si>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</si>
  <si>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</si>
  <si>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</si>
  <si>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</si>
  <si>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</si>
  <si>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</si>
  <si>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</si>
  <si>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</si>
  <si>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</si>
  <si>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</si>
  <si>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</si>
  <si>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</si>
  <si>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</si>
  <si>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</si>
  <si>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</si>
  <si>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</si>
  <si>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</si>
  <si>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</si>
  <si>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</si>
  <si>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</si>
  <si>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</si>
  <si>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</si>
  <si>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</si>
  <si>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</si>
  <si>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</si>
  <si>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</si>
  <si>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</si>
  <si>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</si>
  <si>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</si>
  <si>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</si>
  <si>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</si>
  <si>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</si>
  <si>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</si>
  <si>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</si>
  <si>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</si>
  <si>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</si>
  <si>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</si>
  <si>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</si>
  <si>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</si>
  <si>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</si>
  <si>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</si>
  <si>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</si>
  <si>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</si>
  <si>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</si>
  <si>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</si>
  <si>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</si>
  <si>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</si>
  <si>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</si>
  <si>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</si>
  <si>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</si>
  <si>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</si>
  <si>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</si>
  <si>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</si>
  <si>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</si>
  <si>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</si>
  <si>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</si>
  <si>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</si>
  <si>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</si>
  <si>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</si>
  <si>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</si>
  <si>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</si>
  <si>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</si>
  <si>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</si>
  <si>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</si>
  <si>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</si>
  <si>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</si>
  <si>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</si>
  <si>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</si>
  <si>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</si>
  <si>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</si>
  <si>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</si>
  <si>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</si>
  <si>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</si>
  <si>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</si>
  <si>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</si>
  <si>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</si>
  <si>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</si>
  <si>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</si>
  <si>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</si>
  <si>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</si>
  <si>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</si>
  <si>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</si>
  <si>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</si>
  <si>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</si>
  <si>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</si>
  <si>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</si>
  <si>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</si>
  <si>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</si>
  <si>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</si>
  <si>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</si>
  <si>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</si>
  <si>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</si>
  <si>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</si>
  <si>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</si>
  <si>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</si>
  <si>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</si>
  <si>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</si>
  <si>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</si>
  <si>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</si>
  <si>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</si>
  <si>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</si>
  <si>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</si>
  <si>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</si>
  <si>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</si>
  <si>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</si>
  <si>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</si>
  <si>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</si>
  <si>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</si>
  <si>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</si>
  <si>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</si>
  <si>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</si>
  <si>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</si>
  <si>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</si>
  <si>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</si>
  <si>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</si>
  <si>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</si>
  <si>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</si>
  <si>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</si>
  <si>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</si>
  <si>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</si>
  <si>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</si>
  <si>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</si>
  <si>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</si>
  <si>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</si>
  <si>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</si>
  <si>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</si>
  <si>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</si>
  <si>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</si>
  <si>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</si>
  <si>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</si>
  <si>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</si>
  <si>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</si>
  <si>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</si>
  <si>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</si>
  <si>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</si>
  <si>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</si>
  <si>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</si>
  <si>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</si>
  <si>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</si>
  <si>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</si>
  <si>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</si>
  <si>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</si>
  <si>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</si>
  <si>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</si>
  <si>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</si>
  <si>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</si>
  <si>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</si>
  <si>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</si>
  <si>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</si>
  <si>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</si>
  <si>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</si>
  <si>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</si>
  <si>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</si>
  <si>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</si>
  <si>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</si>
  <si>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</si>
  <si>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</si>
  <si>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</si>
  <si>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</si>
  <si>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</si>
  <si>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</si>
  <si>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</si>
  <si>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</si>
  <si>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</si>
  <si>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</si>
  <si>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</si>
  <si>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</si>
  <si>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</si>
  <si>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</si>
  <si>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</si>
  <si>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</si>
  <si>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</si>
  <si>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</si>
  <si>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</si>
  <si>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</si>
  <si>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</si>
  <si>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</si>
  <si>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</si>
  <si>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</si>
  <si>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</si>
  <si>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</si>
  <si>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</si>
  <si>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</si>
  <si>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</si>
  <si>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</si>
  <si>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</si>
  <si>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</si>
  <si>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</si>
  <si>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</si>
  <si>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</si>
  <si>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</si>
  <si>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</si>
  <si>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</si>
  <si>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</si>
  <si>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</si>
  <si>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</si>
  <si>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</si>
  <si>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</si>
  <si>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</si>
  <si>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</si>
  <si>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</si>
  <si>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</si>
  <si>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</si>
  <si>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</si>
  <si>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</si>
  <si>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</si>
  <si>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</si>
  <si>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</si>
  <si>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</si>
  <si>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</si>
  <si>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</si>
  <si>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</si>
  <si>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</si>
  <si>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</si>
  <si>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</si>
  <si>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</si>
  <si>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</si>
  <si>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</si>
  <si>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</si>
  <si>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</si>
  <si>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</si>
  <si>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</si>
  <si>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</si>
  <si>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</si>
  <si>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</si>
  <si>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</si>
  <si>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</si>
  <si>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</si>
  <si>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</si>
  <si>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</si>
  <si>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</si>
  <si>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</si>
  <si>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</si>
  <si>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</si>
  <si>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</si>
  <si>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</si>
  <si>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</si>
  <si>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</si>
  <si>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</si>
  <si>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</si>
  <si>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</si>
  <si>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</si>
  <si>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</si>
  <si>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</si>
  <si>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</si>
  <si>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</si>
  <si>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</si>
  <si>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</si>
  <si>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</si>
  <si>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</si>
  <si>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</si>
  <si>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</si>
  <si>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</si>
  <si>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</si>
  <si>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</si>
  <si>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</si>
  <si>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</si>
  <si>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</si>
  <si>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</si>
  <si>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</si>
  <si>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</si>
  <si>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</si>
  <si>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</si>
  <si>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</si>
  <si>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</si>
  <si>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</si>
  <si>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</si>
  <si>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</si>
  <si>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</si>
  <si>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</si>
  <si>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</si>
  <si>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</si>
  <si>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</si>
  <si>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</si>
  <si>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</si>
  <si>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</si>
  <si>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</si>
  <si>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</si>
  <si>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</si>
  <si>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</si>
  <si>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</si>
  <si>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</si>
  <si>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</si>
  <si>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</si>
  <si>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</si>
  <si>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</si>
  <si>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</si>
  <si>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</si>
  <si>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</si>
  <si>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</si>
  <si>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</si>
  <si>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</si>
  <si>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</si>
  <si>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</si>
  <si>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</si>
  <si>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</si>
  <si>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</si>
  <si>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</si>
  <si>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</si>
  <si>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</si>
  <si>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</si>
  <si>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</si>
  <si>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</si>
  <si>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</si>
  <si>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</si>
  <si>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</si>
  <si>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</si>
  <si>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</si>
  <si>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</si>
  <si>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</si>
  <si>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</si>
  <si>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</si>
  <si>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</si>
  <si>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</si>
  <si>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</si>
  <si>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</si>
  <si>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</si>
  <si>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</si>
  <si>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</si>
  <si>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</si>
  <si>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</si>
  <si>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</si>
  <si>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</si>
  <si>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</si>
  <si>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</si>
  <si>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</si>
  <si>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</si>
  <si>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</si>
  <si>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</si>
  <si>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</si>
  <si>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</si>
  <si>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</si>
  <si>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</si>
  <si>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</si>
  <si>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</si>
  <si>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</si>
  <si>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</si>
  <si>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</si>
  <si>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</si>
  <si>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</si>
  <si>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</si>
  <si>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</si>
  <si>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</si>
  <si>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</si>
  <si>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</si>
  <si>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</si>
  <si>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</si>
  <si>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</si>
  <si>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</si>
  <si>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</si>
  <si>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</si>
  <si>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</si>
  <si>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</si>
  <si>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</si>
  <si>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</si>
  <si>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</si>
  <si>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</si>
  <si>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</si>
  <si>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</si>
  <si>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</si>
  <si>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</si>
  <si>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</si>
  <si>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</si>
  <si>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</si>
  <si>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</si>
  <si>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</si>
  <si>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</si>
  <si>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</si>
  <si>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</si>
  <si>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</si>
  <si>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</si>
  <si>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</si>
  <si>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</si>
  <si>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</si>
  <si>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</si>
  <si>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</si>
  <si>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</si>
  <si>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</si>
  <si>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</si>
  <si>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</si>
  <si>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</si>
  <si>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</si>
  <si>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</si>
  <si>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</si>
  <si>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</si>
  <si>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</si>
  <si>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</si>
  <si>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</si>
  <si>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</si>
  <si>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</si>
  <si>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</si>
  <si>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</si>
  <si>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</si>
  <si>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</si>
  <si>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</si>
  <si>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</si>
  <si>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</si>
  <si>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</si>
  <si>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</si>
  <si>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</si>
  <si>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</si>
  <si>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</si>
  <si>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</si>
  <si>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</si>
  <si>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</si>
  <si>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</si>
  <si>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</si>
  <si>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</si>
  <si>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</si>
  <si>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</si>
  <si>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</si>
  <si>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</si>
  <si>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</si>
  <si>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</si>
  <si>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</si>
  <si>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</si>
  <si>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</si>
  <si>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</si>
  <si>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</si>
  <si>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</si>
  <si>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</si>
  <si>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</si>
  <si>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</si>
  <si>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</si>
  <si>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</si>
  <si>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</si>
  <si>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</si>
  <si>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</si>
  <si>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</si>
  <si>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</si>
  <si>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</si>
  <si>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</si>
  <si>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</si>
  <si>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</si>
  <si>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</si>
  <si>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</si>
  <si>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</si>
  <si>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</si>
  <si>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</si>
  <si>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</si>
  <si>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</si>
  <si>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</si>
  <si>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</si>
  <si>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</si>
  <si>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</si>
  <si>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</si>
  <si>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</si>
  <si>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</si>
  <si>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</si>
  <si>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</si>
  <si>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</si>
  <si>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</si>
  <si>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</si>
  <si>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</si>
  <si>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</si>
  <si>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</si>
  <si>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</si>
  <si>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</si>
  <si>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</si>
  <si>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</si>
  <si>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</si>
  <si>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</si>
  <si>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</si>
  <si>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</si>
  <si>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</si>
  <si>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</si>
  <si>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</si>
  <si>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</si>
  <si>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</si>
  <si>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</si>
  <si>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</si>
  <si>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</si>
  <si>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</si>
  <si>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</si>
  <si>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</si>
  <si>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</si>
  <si>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</si>
  <si>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</si>
  <si>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</si>
  <si>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</si>
  <si>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</si>
  <si>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</si>
  <si>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</si>
  <si>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</si>
  <si>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</si>
  <si>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</si>
  <si>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</si>
  <si>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</si>
  <si>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</si>
  <si>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</si>
  <si>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</si>
  <si>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</si>
  <si>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</si>
  <si>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</si>
  <si>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</si>
  <si>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</si>
  <si>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</si>
  <si>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</si>
  <si>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</si>
  <si>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</si>
  <si>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</si>
  <si>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</si>
  <si>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</si>
  <si>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</si>
  <si>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</si>
  <si>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</si>
  <si>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</si>
  <si>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</si>
  <si>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</si>
  <si>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</si>
  <si>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</si>
  <si>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</si>
  <si>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</si>
  <si>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</si>
  <si>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</si>
  <si>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</si>
  <si>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</si>
  <si>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</si>
  <si>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</si>
  <si>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</si>
  <si>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</si>
  <si>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</si>
  <si>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</si>
  <si>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</si>
  <si>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</si>
  <si>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</si>
  <si>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</si>
  <si>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</si>
  <si>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</si>
  <si>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</si>
  <si>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</si>
  <si>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</si>
  <si>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</si>
  <si>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</si>
  <si>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</si>
  <si>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</si>
  <si>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</si>
  <si>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</si>
  <si>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</si>
  <si>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</si>
  <si>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</si>
  <si>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</si>
  <si>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</si>
  <si>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</si>
  <si>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</si>
  <si>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</si>
  <si>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</si>
  <si>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</si>
  <si>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</si>
  <si>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</si>
  <si>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</si>
  <si>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</si>
  <si>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</si>
  <si>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</si>
  <si>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</si>
  <si>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</si>
  <si>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</si>
  <si>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</si>
  <si>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</si>
  <si>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</si>
  <si>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</si>
  <si>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</si>
  <si>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</si>
  <si>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</si>
  <si>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</si>
  <si>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</si>
  <si>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</si>
  <si>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</si>
  <si>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</si>
  <si>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</si>
  <si>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</si>
  <si>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</si>
  <si>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</si>
  <si>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</si>
  <si>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</si>
  <si>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</si>
  <si>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</si>
  <si>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</si>
  <si>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</si>
  <si>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</si>
  <si>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</si>
  <si>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</si>
  <si>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</si>
  <si>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</si>
  <si>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</si>
  <si>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</si>
  <si>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</si>
  <si>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</si>
  <si>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</si>
  <si>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</si>
  <si>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</si>
  <si>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</si>
  <si>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</si>
  <si>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</si>
  <si>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</si>
  <si>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</si>
  <si>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</si>
  <si>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</si>
  <si>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</si>
  <si>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</si>
  <si>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</si>
  <si>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</si>
  <si>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</si>
  <si>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</si>
  <si>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</si>
  <si>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</si>
  <si>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</si>
  <si>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</si>
  <si>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</si>
  <si>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</si>
  <si>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</si>
  <si>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</si>
  <si>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</si>
  <si>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</si>
  <si>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</si>
  <si>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</si>
  <si>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</si>
  <si>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</si>
  <si>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</si>
  <si>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</si>
  <si>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</si>
  <si>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</si>
  <si>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</si>
  <si>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</si>
  <si>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</si>
  <si>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</si>
  <si>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</si>
  <si>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</si>
  <si>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</si>
  <si>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</si>
  <si>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</si>
  <si>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</si>
  <si>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</si>
  <si>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</si>
  <si>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</si>
  <si>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</si>
  <si>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</si>
  <si>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</si>
  <si>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</si>
  <si>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</si>
  <si>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</si>
  <si>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</si>
  <si>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</si>
  <si>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</si>
  <si>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</si>
  <si>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</si>
  <si>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</si>
  <si>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</si>
  <si>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</si>
  <si>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</si>
  <si>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</si>
  <si>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</si>
  <si>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</si>
  <si>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</si>
  <si>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</si>
  <si>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</si>
  <si>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</si>
  <si>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</si>
  <si>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</si>
  <si>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</si>
  <si>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</si>
  <si>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</si>
  <si>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</si>
  <si>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</si>
  <si>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</si>
  <si>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</si>
  <si>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</si>
  <si>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</si>
  <si>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</si>
  <si>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</si>
  <si>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</si>
  <si>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</si>
  <si>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</si>
  <si>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</si>
  <si>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</si>
  <si>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</si>
  <si>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</si>
  <si>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</si>
  <si>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</si>
  <si>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</si>
  <si>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</si>
  <si>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</si>
  <si>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</si>
  <si>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</si>
  <si>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</si>
  <si>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</si>
  <si>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</si>
  <si>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</si>
  <si>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</si>
  <si>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</si>
  <si>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</si>
  <si>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</si>
  <si>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</si>
  <si>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</si>
  <si>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</si>
  <si>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</si>
  <si>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</si>
  <si>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</si>
  <si>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</si>
  <si>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</si>
  <si>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</si>
  <si>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</si>
  <si>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</si>
  <si>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</si>
  <si>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</si>
  <si>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</si>
  <si>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</si>
  <si>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</si>
  <si>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</si>
  <si>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</si>
  <si>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</si>
  <si>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</si>
  <si>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</si>
  <si>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</si>
  <si>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</si>
  <si>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</si>
  <si>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</si>
  <si>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</si>
  <si>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</si>
  <si>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</si>
  <si>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</si>
  <si>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</si>
  <si>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</si>
  <si>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</si>
  <si>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</si>
  <si>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</si>
  <si>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</si>
  <si>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</si>
  <si>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</si>
  <si>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</si>
  <si>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</si>
  <si>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</si>
  <si>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</si>
  <si>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</si>
  <si>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</si>
  <si>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</si>
  <si>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</si>
  <si>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</si>
  <si>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</si>
  <si>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</si>
  <si>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</si>
  <si>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</si>
  <si>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</si>
  <si>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</si>
  <si>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</si>
  <si>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</si>
  <si>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</si>
  <si>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</si>
  <si>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</si>
  <si>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</si>
  <si>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</si>
  <si>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</si>
  <si>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</si>
  <si>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</si>
  <si>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</si>
  <si>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</si>
  <si>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</si>
  <si>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</si>
  <si>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</si>
  <si>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</si>
  <si>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</si>
  <si>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</si>
  <si>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</si>
  <si>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</si>
  <si>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</si>
  <si>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</si>
  <si>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</si>
  <si>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</si>
  <si>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</si>
  <si>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</si>
  <si>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</si>
  <si>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</si>
  <si>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</si>
  <si>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</si>
  <si>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</si>
  <si>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</si>
  <si>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</si>
  <si>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</si>
  <si>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</si>
  <si>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</si>
  <si>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</si>
  <si>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</si>
  <si>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</si>
  <si>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</si>
  <si>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</si>
  <si>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</si>
  <si>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</si>
  <si>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</si>
  <si>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</si>
  <si>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</si>
  <si>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</si>
  <si>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</si>
  <si>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</si>
  <si>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</si>
  <si>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</si>
  <si>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</si>
  <si>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</si>
  <si>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</si>
  <si>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</si>
  <si>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</si>
  <si>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</si>
  <si>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</si>
  <si>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</si>
  <si>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</si>
  <si>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</si>
  <si>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</si>
  <si>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</si>
  <si>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</si>
  <si>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</si>
  <si>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</si>
  <si>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</si>
  <si>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</si>
  <si>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</si>
  <si>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</si>
  <si>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</si>
  <si>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</si>
  <si>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</si>
  <si>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</si>
  <si>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</si>
  <si>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</si>
  <si>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</si>
  <si>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</si>
  <si>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</si>
  <si>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</si>
  <si>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</si>
  <si>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</si>
  <si>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</si>
  <si>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</si>
  <si>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</si>
  <si>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</si>
  <si>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</si>
  <si>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</si>
  <si>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</si>
  <si>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</si>
  <si>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</si>
  <si>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</si>
  <si>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</si>
  <si>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</si>
  <si>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</si>
  <si>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</si>
  <si>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</si>
  <si>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</si>
  <si>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</si>
  <si>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</si>
  <si>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</si>
  <si>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</si>
  <si>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</si>
  <si>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</si>
  <si>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</si>
  <si>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</si>
  <si>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</si>
  <si>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</si>
  <si>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</si>
  <si>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</si>
  <si>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</si>
  <si>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</si>
  <si>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</si>
  <si>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</si>
  <si>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</si>
  <si>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</si>
  <si>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</si>
  <si>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</si>
  <si>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</si>
  <si>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</si>
  <si>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</si>
  <si>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</si>
  <si>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</si>
  <si>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</si>
  <si>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</si>
  <si>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</si>
  <si>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</si>
  <si>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</si>
  <si>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</si>
  <si>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</si>
  <si>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</si>
  <si>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</si>
  <si>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</si>
  <si>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</si>
  <si>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</si>
  <si>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</si>
  <si>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</si>
  <si>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</si>
  <si>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</si>
  <si>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</si>
  <si>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</si>
  <si>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</si>
  <si>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</si>
  <si>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</si>
  <si>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</si>
  <si>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</si>
  <si>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</si>
  <si>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</si>
  <si>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</si>
  <si>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</si>
  <si>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</si>
  <si>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</si>
  <si>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</si>
  <si>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</si>
  <si>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</si>
  <si>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</si>
  <si>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</si>
  <si>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</si>
  <si>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</si>
  <si>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</si>
  <si>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</si>
  <si>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</si>
  <si>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</si>
  <si>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</si>
  <si>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</si>
  <si>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</si>
  <si>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</si>
  <si>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</si>
  <si>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</si>
  <si>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</si>
  <si>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</si>
  <si>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</si>
  <si>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</si>
  <si>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</si>
  <si>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</si>
  <si>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</si>
  <si>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</si>
  <si>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</si>
  <si>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</si>
  <si>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</si>
  <si>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</si>
  <si>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</si>
  <si>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</si>
  <si>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</si>
  <si>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</si>
  <si>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</si>
  <si>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</si>
  <si>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</si>
  <si>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</si>
  <si>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</si>
  <si>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</si>
  <si>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</si>
  <si>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</si>
  <si>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</si>
  <si>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</si>
  <si>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</si>
  <si>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</si>
  <si>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</si>
  <si>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</si>
  <si>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</si>
  <si>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</si>
  <si>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</si>
  <si>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</si>
  <si>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</si>
  <si>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</si>
  <si>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</si>
  <si>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</si>
  <si>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</si>
  <si>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</si>
  <si>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</si>
  <si>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</si>
  <si>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</si>
  <si>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</si>
  <si>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</si>
  <si>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</si>
  <si>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</si>
  <si>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</si>
  <si>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</si>
  <si>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</si>
  <si>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</si>
  <si>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</si>
  <si>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</si>
  <si>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</si>
  <si>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</si>
  <si>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</si>
  <si>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</si>
  <si>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</si>
  <si>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</si>
  <si>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</si>
  <si>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</si>
  <si>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</si>
  <si>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</si>
  <si>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</si>
  <si>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</si>
  <si>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</si>
  <si>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</si>
  <si>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</si>
  <si>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</si>
  <si>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</si>
  <si>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</si>
  <si>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</si>
  <si>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</si>
  <si>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</si>
  <si>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</si>
  <si>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</si>
  <si>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</si>
  <si>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</si>
  <si>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</si>
  <si>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</si>
  <si>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</si>
  <si>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</si>
  <si>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</si>
  <si>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</si>
  <si>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</si>
  <si>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</si>
  <si>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</si>
  <si>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</si>
  <si>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</si>
  <si>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</si>
  <si>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</si>
  <si>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</si>
  <si>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</si>
  <si>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</si>
  <si>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</si>
  <si>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</si>
  <si>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</si>
  <si>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</si>
  <si>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</si>
  <si>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</si>
  <si>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</si>
  <si>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</si>
  <si>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</si>
  <si>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</si>
  <si>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</si>
  <si>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</si>
  <si>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</si>
  <si>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</si>
  <si>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</si>
  <si>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</si>
  <si>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</si>
  <si>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</si>
  <si>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</si>
  <si>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</si>
  <si>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</si>
  <si>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</si>
  <si>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</si>
  <si>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</si>
  <si>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</si>
  <si>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</si>
  <si>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</si>
  <si>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</si>
  <si>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</si>
  <si>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</si>
  <si>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</si>
  <si>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</si>
  <si>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</si>
  <si>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</si>
  <si>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</si>
  <si>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</si>
  <si>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</si>
  <si>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</si>
  <si>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</si>
  <si>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</si>
  <si>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</si>
  <si>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</si>
  <si>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</si>
  <si>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</si>
  <si>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</si>
  <si>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</si>
  <si>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</si>
  <si>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</si>
  <si>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</si>
  <si>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</si>
  <si>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</si>
  <si>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</si>
  <si>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</si>
  <si>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</si>
  <si>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</si>
  <si>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</si>
  <si>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</si>
  <si>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</si>
  <si>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</si>
  <si>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</si>
  <si>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</si>
  <si>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</si>
  <si>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</si>
  <si>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</si>
  <si>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</si>
  <si>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</si>
  <si>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</si>
  <si>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</si>
  <si>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</si>
  <si>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</si>
  <si>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</si>
  <si>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</si>
  <si>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</si>
  <si>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</si>
  <si>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</si>
  <si>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</si>
  <si>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</si>
  <si>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</si>
  <si>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</si>
  <si>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</si>
  <si>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</si>
  <si>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</si>
  <si>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</si>
  <si>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</si>
  <si>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</si>
  <si>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</si>
  <si>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</si>
  <si>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</si>
  <si>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</si>
  <si>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</si>
  <si>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</si>
  <si>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</si>
  <si>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</si>
  <si>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</si>
  <si>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</si>
  <si>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</si>
  <si>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</si>
  <si>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</si>
  <si>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</si>
  <si>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</si>
  <si>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</si>
  <si>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</si>
  <si>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</si>
  <si>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</si>
  <si>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</si>
  <si>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</si>
  <si>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</si>
  <si>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</si>
  <si>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</si>
  <si>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</si>
  <si>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</si>
  <si>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</si>
  <si>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</si>
  <si>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</si>
  <si>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</si>
  <si>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</si>
  <si>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</si>
  <si>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</si>
  <si>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</si>
  <si>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</si>
  <si>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</si>
  <si>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</si>
  <si>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</si>
  <si>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</si>
  <si>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</si>
  <si>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</si>
  <si>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</si>
  <si>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</si>
  <si>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</si>
  <si>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</si>
  <si>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</si>
  <si>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</si>
  <si>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</si>
  <si>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</si>
  <si>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</si>
  <si>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</si>
  <si>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</si>
  <si>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</si>
  <si>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</si>
  <si>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</si>
  <si>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</si>
  <si>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</si>
  <si>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</si>
  <si>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</si>
  <si>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</si>
  <si>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</si>
  <si>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</si>
  <si>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</si>
  <si>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</si>
  <si>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</si>
  <si>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</si>
  <si>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</si>
  <si>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</si>
  <si>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</si>
  <si>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</si>
  <si>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</si>
  <si>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</si>
  <si>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</si>
  <si>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</si>
  <si>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</si>
  <si>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</si>
  <si>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</si>
  <si>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</si>
  <si>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</si>
  <si>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</si>
  <si>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</si>
  <si>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</si>
  <si>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</si>
  <si>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</si>
  <si>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</si>
  <si>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</si>
  <si>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</si>
  <si>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</si>
  <si>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</si>
  <si>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</si>
  <si>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</si>
  <si>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</si>
  <si>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</si>
  <si>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</si>
  <si>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</si>
  <si>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</si>
  <si>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</si>
  <si>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</si>
  <si>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</si>
  <si>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</si>
  <si>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</si>
  <si>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</si>
  <si>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</si>
  <si>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</si>
  <si>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</si>
  <si>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</si>
  <si>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</si>
  <si>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</si>
  <si>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</si>
  <si>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</si>
  <si>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</si>
  <si>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</si>
  <si>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</si>
  <si>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</si>
  <si>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</si>
  <si>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</si>
  <si>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</si>
  <si>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</si>
  <si>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</si>
  <si>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</si>
  <si>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</si>
  <si>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</si>
  <si>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</si>
  <si>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</si>
  <si>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</si>
  <si>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</si>
  <si>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</si>
  <si>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</si>
  <si>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</si>
  <si>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</si>
  <si>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</si>
  <si>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</si>
  <si>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</si>
  <si>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</si>
  <si>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</si>
  <si>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</si>
  <si>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</si>
  <si>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</si>
  <si>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</si>
  <si>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</si>
  <si>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</si>
  <si>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</si>
  <si>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</si>
  <si>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</si>
  <si>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</si>
  <si>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</si>
  <si>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</si>
  <si>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</si>
  <si>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</si>
  <si>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</si>
  <si>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</si>
  <si>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</si>
  <si>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</si>
  <si>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</si>
  <si>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</si>
  <si>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</si>
  <si>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</si>
  <si>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</si>
  <si>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</si>
  <si>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</si>
  <si>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</si>
  <si>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</si>
  <si>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</si>
  <si>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</si>
  <si>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</si>
  <si>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</si>
  <si>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</si>
  <si>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</si>
  <si>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</si>
  <si>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</si>
  <si>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</si>
  <si>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</si>
  <si>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</si>
  <si>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</si>
  <si>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</si>
  <si>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</si>
  <si>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</si>
  <si>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</si>
  <si>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</si>
  <si>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</si>
  <si>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</si>
  <si>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</si>
  <si>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</si>
  <si>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</si>
  <si>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</si>
  <si>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</si>
  <si>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</si>
  <si>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</si>
  <si>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</si>
  <si>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</si>
  <si>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</si>
  <si>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</si>
  <si>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</si>
  <si>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</si>
  <si>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</si>
  <si>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</si>
  <si>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</si>
  <si>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</si>
  <si>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</si>
  <si>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</si>
  <si>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</si>
  <si>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</si>
  <si>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</si>
  <si>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</si>
  <si>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</si>
  <si>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</si>
  <si>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</si>
  <si>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</si>
  <si>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</si>
  <si>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</si>
  <si>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</si>
  <si>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</si>
  <si>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</si>
  <si>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</si>
  <si>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</si>
  <si>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</si>
  <si>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</si>
  <si>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</si>
  <si>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</si>
  <si>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</si>
  <si>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</si>
  <si>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</si>
  <si>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</si>
  <si>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</si>
  <si>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</si>
  <si>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</si>
  <si>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</si>
  <si>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</si>
  <si>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</si>
  <si>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</si>
  <si>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</si>
  <si>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</si>
  <si>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</si>
  <si>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</si>
  <si>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</si>
  <si>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</si>
  <si>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</si>
  <si>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</si>
  <si>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</si>
  <si>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</si>
  <si>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</si>
  <si>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</si>
  <si>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</si>
  <si>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</si>
  <si>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</si>
  <si>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</si>
  <si>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</si>
  <si>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</si>
  <si>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</si>
  <si>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</si>
  <si>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</si>
  <si>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</si>
  <si>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</si>
  <si>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</si>
  <si>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</si>
  <si>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</si>
  <si>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</si>
  <si>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</si>
  <si>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</si>
  <si>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</si>
  <si>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</si>
  <si>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</si>
  <si>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</si>
  <si>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</si>
  <si>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</si>
  <si>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</si>
  <si>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</si>
  <si>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</si>
  <si>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</si>
  <si>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</si>
  <si>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</si>
  <si>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</si>
  <si>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</si>
  <si>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</si>
  <si>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</si>
  <si>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</si>
  <si>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</si>
  <si>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</si>
  <si>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</si>
  <si>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</si>
  <si>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</si>
  <si>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</si>
  <si>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</si>
  <si>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</si>
  <si>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</si>
  <si>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</si>
  <si>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</si>
  <si>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</si>
  <si>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</si>
  <si>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</si>
  <si>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</si>
  <si>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</si>
  <si>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</si>
  <si>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</si>
  <si>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</si>
  <si>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</si>
  <si>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</si>
  <si>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</si>
  <si>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</si>
  <si>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</si>
  <si>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</si>
  <si>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</si>
  <si>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</si>
  <si>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</si>
  <si>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</si>
  <si>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</si>
  <si>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</si>
  <si>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</si>
  <si>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</si>
  <si>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</si>
  <si>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</si>
  <si>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</si>
  <si>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</si>
  <si>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</si>
  <si>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</si>
  <si>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</si>
  <si>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</si>
  <si>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</si>
  <si>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</si>
  <si>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</si>
  <si>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</si>
  <si>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</si>
  <si>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</si>
  <si>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</si>
  <si>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</si>
  <si>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</si>
  <si>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</si>
  <si>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</si>
  <si>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</si>
  <si>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</si>
  <si>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</si>
  <si>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</si>
  <si>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</si>
  <si>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</si>
  <si>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</si>
  <si>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</si>
  <si>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</si>
  <si>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</si>
  <si>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</si>
  <si>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</si>
  <si>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</si>
  <si>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</si>
  <si>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</si>
  <si>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</si>
  <si>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</si>
  <si>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</si>
  <si>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</si>
  <si>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</si>
  <si>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</si>
  <si>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</si>
  <si>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</si>
  <si>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</si>
  <si>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</si>
  <si>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</si>
  <si>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</si>
  <si>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</si>
  <si>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</si>
  <si>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</si>
  <si>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</si>
  <si>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</si>
  <si>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</si>
  <si>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</si>
  <si>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</si>
  <si>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</si>
  <si>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</si>
  <si>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</si>
  <si>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</si>
  <si>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</si>
  <si>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</si>
  <si>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</si>
  <si>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</si>
  <si>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</si>
  <si>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</si>
  <si>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</si>
  <si>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</si>
  <si>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</si>
  <si>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</si>
  <si>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</si>
  <si>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</si>
  <si>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</si>
  <si>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</si>
  <si>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</si>
  <si>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</si>
  <si>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</si>
  <si>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</si>
  <si>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</si>
  <si>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</si>
  <si>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</si>
  <si>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</si>
  <si>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</si>
  <si>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</si>
  <si>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</si>
  <si>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</si>
  <si>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</si>
  <si>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</si>
  <si>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</si>
  <si>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</si>
  <si>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</si>
  <si>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</si>
  <si>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</si>
  <si>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</si>
  <si>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</si>
  <si>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</si>
  <si>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</si>
  <si>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</si>
  <si>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</si>
  <si>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</si>
  <si>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</si>
  <si>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</si>
  <si>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</si>
  <si>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</si>
  <si>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</si>
  <si>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</si>
  <si>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</si>
  <si>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</si>
  <si>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</si>
  <si>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</si>
  <si>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</si>
  <si>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</si>
  <si>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</si>
  <si>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</si>
  <si>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</si>
  <si>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</si>
  <si>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</si>
  <si>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</si>
  <si>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</si>
  <si>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</si>
  <si>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</si>
  <si>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</si>
  <si>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</si>
  <si>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</si>
  <si>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</si>
  <si>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</si>
  <si>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</si>
  <si>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</si>
  <si>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</si>
  <si>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</si>
  <si>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</si>
  <si>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</si>
  <si>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</si>
  <si>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</si>
  <si>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</si>
  <si>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</si>
  <si>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</si>
  <si>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</si>
  <si>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</si>
  <si>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</si>
  <si>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</si>
  <si>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</si>
  <si>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</si>
  <si>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</si>
  <si>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</si>
  <si>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</si>
  <si>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</si>
  <si>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</si>
  <si>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</si>
  <si>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</si>
  <si>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</si>
  <si>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</si>
  <si>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</si>
  <si>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</si>
  <si>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</si>
  <si>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</si>
  <si>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</si>
  <si>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</si>
  <si>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</si>
  <si>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</si>
  <si>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</si>
  <si>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</si>
  <si>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</si>
  <si>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</si>
  <si>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</si>
  <si>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</si>
  <si>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</si>
  <si>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</si>
  <si>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</si>
  <si>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</si>
  <si>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</si>
  <si>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</si>
  <si>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</si>
  <si>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</si>
  <si>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</si>
  <si>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</si>
  <si>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</si>
  <si>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</si>
  <si>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</si>
  <si>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</si>
  <si>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</si>
  <si>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</si>
  <si>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</si>
  <si>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</si>
  <si>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</si>
  <si>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</si>
  <si>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</si>
  <si>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</si>
  <si>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</si>
  <si>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</si>
  <si>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</si>
  <si>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</si>
  <si>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</si>
  <si>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</si>
  <si>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</si>
  <si>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</si>
  <si>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</si>
  <si>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</si>
  <si>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</si>
  <si>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</si>
  <si>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</si>
  <si>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</si>
  <si>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</si>
  <si>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</si>
  <si>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</si>
  <si>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</si>
  <si>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</si>
  <si>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</si>
  <si>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</si>
  <si>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</si>
  <si>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</si>
  <si>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</si>
  <si>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</si>
  <si>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</si>
  <si>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</si>
  <si>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</si>
  <si>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</si>
  <si>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</si>
  <si>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</si>
  <si>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</si>
  <si>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</si>
  <si>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</si>
  <si>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</si>
  <si>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</si>
  <si>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</si>
  <si>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</si>
  <si>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</si>
  <si>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</si>
  <si>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</si>
  <si>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</si>
  <si>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</si>
  <si>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</si>
  <si>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</si>
  <si>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</si>
  <si>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</si>
  <si>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</si>
  <si>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</si>
  <si>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</si>
  <si>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</si>
  <si>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</si>
  <si>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</si>
  <si>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</si>
  <si>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</si>
  <si>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</si>
  <si>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</si>
  <si>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</si>
  <si>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</si>
  <si>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</si>
  <si>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</si>
  <si>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</si>
  <si>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</si>
  <si>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</si>
  <si>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</si>
  <si>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</si>
  <si>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</si>
  <si>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</si>
  <si>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</si>
  <si>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</si>
  <si>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</si>
  <si>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</si>
  <si>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</si>
  <si>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</si>
  <si>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</si>
  <si>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</si>
  <si>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</si>
  <si>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</si>
  <si>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</si>
  <si>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</si>
  <si>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</si>
  <si>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</si>
  <si>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</si>
  <si>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</si>
  <si>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</si>
  <si>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</si>
  <si>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</si>
  <si>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</si>
  <si>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</si>
  <si>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</si>
  <si>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</si>
  <si>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</si>
  <si>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</si>
  <si>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</si>
  <si>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</si>
  <si>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</si>
  <si>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</si>
  <si>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</si>
  <si>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</si>
  <si>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</si>
  <si>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</si>
  <si>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</si>
  <si>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</si>
  <si>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</si>
  <si>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</si>
  <si>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</si>
  <si>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</si>
  <si>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</si>
  <si>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</si>
  <si>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</si>
  <si>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</si>
  <si>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</si>
  <si>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</si>
  <si>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</si>
  <si>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</si>
  <si>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</si>
  <si>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</si>
  <si>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</si>
  <si>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</si>
  <si>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</si>
  <si>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</si>
  <si>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</si>
  <si>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</si>
  <si>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</si>
  <si>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</si>
  <si>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</si>
  <si>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</si>
  <si>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</si>
  <si>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</si>
  <si>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</si>
  <si>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</si>
  <si>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</si>
  <si>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</si>
  <si>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</si>
  <si>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</si>
  <si>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</si>
  <si>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</si>
  <si>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</si>
  <si>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</si>
  <si>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</si>
  <si>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</si>
  <si>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</si>
  <si>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</si>
  <si>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</si>
  <si>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</si>
  <si>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</si>
  <si>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</si>
  <si>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</si>
  <si>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</si>
  <si>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</si>
  <si>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</si>
  <si>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</si>
  <si>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</si>
  <si>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</si>
  <si>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</si>
  <si>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</si>
  <si>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</si>
  <si>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</si>
  <si>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</si>
  <si>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</si>
  <si>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</si>
  <si>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</si>
  <si>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</si>
  <si>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</si>
  <si>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</si>
  <si>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</si>
  <si>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</si>
  <si>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</si>
  <si>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</si>
  <si>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</si>
  <si>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</si>
  <si>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</si>
  <si>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</si>
  <si>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</si>
  <si>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</si>
  <si>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</si>
  <si>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</si>
  <si>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</si>
  <si>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</si>
  <si>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</si>
  <si>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</si>
  <si>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</si>
  <si>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</si>
  <si>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</si>
  <si>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</si>
  <si>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</si>
  <si>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</si>
  <si>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</si>
  <si>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</si>
  <si>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</si>
  <si>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</si>
  <si>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</si>
  <si>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</si>
  <si>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</si>
  <si>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</si>
  <si>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</si>
  <si>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</si>
  <si>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</si>
  <si>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</si>
  <si>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</si>
  <si>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</si>
  <si>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</si>
  <si>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</si>
  <si>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</si>
  <si>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</si>
  <si>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</si>
  <si>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</si>
  <si>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</si>
  <si>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</si>
  <si>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</si>
  <si>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</si>
  <si>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</si>
  <si>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</si>
  <si>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</si>
  <si>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</si>
  <si>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</si>
  <si>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</si>
  <si>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</si>
  <si>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</si>
  <si>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</si>
  <si>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</si>
  <si>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</si>
  <si>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</si>
  <si>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</si>
  <si>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</si>
  <si>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</si>
  <si>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</si>
  <si>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</si>
  <si>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</si>
  <si>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</si>
  <si>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</si>
  <si>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</si>
  <si>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</si>
  <si>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</si>
  <si>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</si>
  <si>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</si>
  <si>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</si>
  <si>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</si>
  <si>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</si>
  <si>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</si>
  <si>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</si>
  <si>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</si>
  <si>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</si>
  <si>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</si>
  <si>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</si>
  <si>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</si>
  <si>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</si>
  <si>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</si>
  <si>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</si>
  <si>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</si>
  <si>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</si>
  <si>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</si>
  <si>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</si>
  <si>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</si>
  <si>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</si>
  <si>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</si>
  <si>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</si>
  <si>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</si>
  <si>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</si>
  <si>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</si>
  <si>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</si>
  <si>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</si>
  <si>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</si>
  <si>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</si>
  <si>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</si>
  <si>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</si>
  <si>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</si>
  <si>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</si>
  <si>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</si>
  <si>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</si>
  <si>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</si>
  <si>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</si>
  <si>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</si>
  <si>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</si>
  <si>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</si>
  <si>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</si>
  <si>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</si>
  <si>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</si>
  <si>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</si>
  <si>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</si>
  <si>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</si>
  <si>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</si>
  <si>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</si>
  <si>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</si>
  <si>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</si>
  <si>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</si>
  <si>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</si>
  <si>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</si>
  <si>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</si>
  <si>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</si>
  <si>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</si>
  <si>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</si>
  <si>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</si>
  <si>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</si>
  <si>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</si>
  <si>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</si>
  <si>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</si>
  <si>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</si>
  <si>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</si>
  <si>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</si>
  <si>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</si>
  <si>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</si>
  <si>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</si>
  <si>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</si>
  <si>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</si>
  <si>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</si>
  <si>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</si>
  <si>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</si>
  <si>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</si>
  <si>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</si>
  <si>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</si>
  <si>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</si>
  <si>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</si>
  <si>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</si>
  <si>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</si>
  <si>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</si>
  <si>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</si>
  <si>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</si>
  <si>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</si>
  <si>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</si>
  <si>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</si>
  <si>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</si>
  <si>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</si>
  <si>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</si>
  <si>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</si>
  <si>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</si>
  <si>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</si>
  <si>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</si>
  <si>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</si>
  <si>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</si>
  <si>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</si>
  <si>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</si>
  <si>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</si>
  <si>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</si>
  <si>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</si>
  <si>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</si>
  <si>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</si>
  <si>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</si>
  <si>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</si>
  <si>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</si>
  <si>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</si>
  <si>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</si>
  <si>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</si>
  <si>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</si>
  <si>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</si>
  <si>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</si>
  <si>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</si>
  <si>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</si>
  <si>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</si>
  <si>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</si>
  <si>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</si>
  <si>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</si>
  <si>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</si>
  <si>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</si>
  <si>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</si>
  <si>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</si>
  <si>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</si>
  <si>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</si>
  <si>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</si>
  <si>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</si>
  <si>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</si>
  <si>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</si>
  <si>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</si>
  <si>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</si>
  <si>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</si>
  <si>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</si>
  <si>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</si>
  <si>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</si>
  <si>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</si>
  <si>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</si>
  <si>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</si>
  <si>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</si>
  <si>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</si>
  <si>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</si>
  <si>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</si>
  <si>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</si>
  <si>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</si>
  <si>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</si>
  <si>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</si>
  <si>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</si>
  <si>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</si>
  <si>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</si>
  <si>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</si>
  <si>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</si>
  <si>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</si>
  <si>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</si>
  <si>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</si>
  <si>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</si>
  <si>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</si>
  <si>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</si>
  <si>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</si>
  <si>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</si>
  <si>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</si>
  <si>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</si>
  <si>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</si>
  <si>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</si>
  <si>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</si>
  <si>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</si>
  <si>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</si>
  <si>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</si>
  <si>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</si>
  <si>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</si>
  <si>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</si>
  <si>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</si>
  <si>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</si>
  <si>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</si>
  <si>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</si>
  <si>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</si>
  <si>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</si>
  <si>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</si>
  <si>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</si>
  <si>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</si>
  <si>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</si>
  <si>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</si>
  <si>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</si>
  <si>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</si>
  <si>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</si>
  <si>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</si>
  <si>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</si>
  <si>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</si>
  <si>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</si>
  <si>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</si>
  <si>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</si>
  <si>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</si>
  <si>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</si>
  <si>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</si>
  <si>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</si>
  <si>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</si>
  <si>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</si>
  <si>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</si>
  <si>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</si>
  <si>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</si>
  <si>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</si>
  <si>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</si>
  <si>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</si>
  <si>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</si>
  <si>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</si>
  <si>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</si>
  <si>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</si>
  <si>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</si>
  <si>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</si>
  <si>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</si>
  <si>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</si>
  <si>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</si>
  <si>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</si>
  <si>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</si>
  <si>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</si>
  <si>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</si>
  <si>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</si>
  <si>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</si>
  <si>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</si>
  <si>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</si>
  <si>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</si>
  <si>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</si>
  <si>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</si>
  <si>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</si>
  <si>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</si>
  <si>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</si>
  <si>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</si>
  <si>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</si>
  <si>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</si>
  <si>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</si>
  <si>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</si>
  <si>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</si>
  <si>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</si>
  <si>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</si>
  <si>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</si>
  <si>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</si>
  <si>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</si>
  <si>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</si>
  <si>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</si>
  <si>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</si>
  <si>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</si>
  <si>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</si>
  <si>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</si>
  <si>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</si>
  <si>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</si>
  <si>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</si>
  <si>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</si>
  <si>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</si>
  <si>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</si>
  <si>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</si>
  <si>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</si>
  <si>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</si>
  <si>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</si>
  <si>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</si>
  <si>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</si>
  <si>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</si>
  <si>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</si>
  <si>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</si>
  <si>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</si>
  <si>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</si>
  <si>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</si>
  <si>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</si>
  <si>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</si>
  <si>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</si>
  <si>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</si>
  <si>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</si>
  <si>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</si>
  <si>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</si>
  <si>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</si>
  <si>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</si>
  <si>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</si>
  <si>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</si>
  <si>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</si>
  <si>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</si>
  <si>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</si>
  <si>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</si>
  <si>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</si>
  <si>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</si>
  <si>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</si>
  <si>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</si>
  <si>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</si>
  <si>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</si>
  <si>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</si>
  <si>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</si>
  <si>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</si>
  <si>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</si>
  <si>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</si>
  <si>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</si>
  <si>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</si>
  <si>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</si>
  <si>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</si>
  <si>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</si>
  <si>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</si>
  <si>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</si>
  <si>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</si>
  <si>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</si>
  <si>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</si>
  <si>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</si>
  <si>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</si>
  <si>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</si>
  <si>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</si>
  <si>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</si>
  <si>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</si>
  <si>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</si>
  <si>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</si>
  <si>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</si>
  <si>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</si>
  <si>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</si>
  <si>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</si>
  <si>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</si>
  <si>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</si>
  <si>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</si>
  <si>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</si>
  <si>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</si>
  <si>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</si>
  <si>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</si>
  <si>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</si>
  <si>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</si>
  <si>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</si>
  <si>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</si>
  <si>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</si>
  <si>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</si>
  <si>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</si>
  <si>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</si>
  <si>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</si>
  <si>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</si>
  <si>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</si>
  <si>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</si>
  <si>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</si>
  <si>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</si>
  <si>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</si>
  <si>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</si>
  <si>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</si>
  <si>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</si>
  <si>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</si>
  <si>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</si>
  <si>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</si>
  <si>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</si>
  <si>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</si>
  <si>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</si>
  <si>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</si>
  <si>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</si>
  <si>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</si>
  <si>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</si>
  <si>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</si>
  <si>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</si>
  <si>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</si>
  <si>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</si>
  <si>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</si>
  <si>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</si>
  <si>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</si>
  <si>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</si>
  <si>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</si>
  <si>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</si>
  <si>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</si>
  <si>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</si>
  <si>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</si>
  <si>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</si>
  <si>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</si>
  <si>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</si>
  <si>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</si>
  <si>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</si>
  <si>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</si>
  <si>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</si>
  <si>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</si>
  <si>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</si>
  <si>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</si>
  <si>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</si>
  <si>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</si>
  <si>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</si>
  <si>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</si>
  <si>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</si>
  <si>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</si>
  <si>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</si>
  <si>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</si>
  <si>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</si>
  <si>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</si>
  <si>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</si>
  <si>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</si>
  <si>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</si>
  <si>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</si>
  <si>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</si>
  <si>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</si>
  <si>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</si>
  <si>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</si>
  <si>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</si>
  <si>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</si>
  <si>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</si>
  <si>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</si>
  <si>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</si>
  <si>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</si>
  <si>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</si>
  <si>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</si>
  <si>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</si>
  <si>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</si>
  <si>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</si>
  <si>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</si>
  <si>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</si>
  <si>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</si>
  <si>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</si>
  <si>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</si>
  <si>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</si>
  <si>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</si>
  <si>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</si>
  <si>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</si>
  <si>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</si>
  <si>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</si>
  <si>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</si>
  <si>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</si>
  <si>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</si>
  <si>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</si>
  <si>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</si>
  <si>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</si>
  <si>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</si>
  <si>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</si>
  <si>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</si>
  <si>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</si>
  <si>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</si>
  <si>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</si>
  <si>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</si>
  <si>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</si>
  <si>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</si>
  <si>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</si>
  <si>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</si>
  <si>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</si>
  <si>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</si>
  <si>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</si>
  <si>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</si>
  <si>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</si>
  <si>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</si>
  <si>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</si>
  <si>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</si>
  <si>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</si>
  <si>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</si>
  <si>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</si>
  <si>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</si>
  <si>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</si>
  <si>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</si>
  <si>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</si>
  <si>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</si>
  <si>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</si>
  <si>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</si>
  <si>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</si>
  <si>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</si>
  <si>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</si>
  <si>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</si>
  <si>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</si>
  <si>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</si>
  <si>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</si>
  <si>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</si>
  <si>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</si>
  <si>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</si>
  <si>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</si>
  <si>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</si>
  <si>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</si>
  <si>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</si>
  <si>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</si>
  <si>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</si>
  <si>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</si>
  <si>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</si>
  <si>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</si>
  <si>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</si>
  <si>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</si>
  <si>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</si>
  <si>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</si>
  <si>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</si>
  <si>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</si>
  <si>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</si>
  <si>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</si>
  <si>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</si>
  <si>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</si>
  <si>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</si>
  <si>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</si>
  <si>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</si>
  <si>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</si>
  <si>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</si>
  <si>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</si>
  <si>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</si>
  <si>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</si>
  <si>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</si>
  <si>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</si>
  <si>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</si>
  <si>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</si>
  <si>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</si>
  <si>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</si>
  <si>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</si>
  <si>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</si>
  <si>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</si>
  <si>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</si>
  <si>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</si>
  <si>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</si>
  <si>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</si>
  <si>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</si>
  <si>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</si>
  <si>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</si>
  <si>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</si>
  <si>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</si>
  <si>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</si>
  <si>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</si>
  <si>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</si>
  <si>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</si>
  <si>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</si>
  <si>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</si>
  <si>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</si>
  <si>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</si>
  <si>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</si>
  <si>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</si>
  <si>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</si>
  <si>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</si>
  <si>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</si>
  <si>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</si>
  <si>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</si>
  <si>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</si>
  <si>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</si>
  <si>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</si>
  <si>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</si>
  <si>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</si>
  <si>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</si>
  <si>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</si>
  <si>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</si>
  <si>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</si>
  <si>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</si>
  <si>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</si>
  <si>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</si>
  <si>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</si>
  <si>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</si>
  <si>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</si>
  <si>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</si>
  <si>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</si>
  <si>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</si>
  <si>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</si>
  <si>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</si>
  <si>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</si>
  <si>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</si>
  <si>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</si>
  <si>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</si>
  <si>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</si>
  <si>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</si>
  <si>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</si>
  <si>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</si>
  <si>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</si>
  <si>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</si>
  <si>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</si>
  <si>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</si>
  <si>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</si>
  <si>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</si>
  <si>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</si>
  <si>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</si>
  <si>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</si>
  <si>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</si>
  <si>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</si>
  <si>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</si>
  <si>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</si>
  <si>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</si>
  <si>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</si>
  <si>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</si>
  <si>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</si>
  <si>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</si>
  <si>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</si>
  <si>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</si>
  <si>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</si>
  <si>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</si>
  <si>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</si>
  <si>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</si>
  <si>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</si>
  <si>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</si>
  <si>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</si>
  <si>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</si>
  <si>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</si>
  <si>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</si>
  <si>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</si>
  <si>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</si>
  <si>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</si>
  <si>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</si>
  <si>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</si>
  <si>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</si>
  <si>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</si>
  <si>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</si>
  <si>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</si>
  <si>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</si>
  <si>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</si>
  <si>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</si>
  <si>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</si>
  <si>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</si>
  <si>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</si>
  <si>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</si>
  <si>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</si>
  <si>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</si>
  <si>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</si>
  <si>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</si>
  <si>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</si>
  <si>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</si>
  <si>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</si>
  <si>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</si>
  <si>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</si>
  <si>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</si>
  <si>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</si>
  <si>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</si>
  <si>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</si>
  <si>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</si>
  <si>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</si>
  <si>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</si>
  <si>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</si>
  <si>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</si>
  <si>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</si>
  <si>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</si>
  <si>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</si>
  <si>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</si>
  <si>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</si>
  <si>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</si>
  <si>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</si>
  <si>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</si>
  <si>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</si>
  <si>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</si>
  <si>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</si>
  <si>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</si>
  <si>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</si>
  <si>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</si>
  <si>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</si>
  <si>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</si>
  <si>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</si>
  <si>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</si>
  <si>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</si>
  <si>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</si>
  <si>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</si>
  <si>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</si>
  <si>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</si>
  <si>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</si>
  <si>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</si>
  <si>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</si>
  <si>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</si>
  <si>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</si>
  <si>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</si>
  <si>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</si>
  <si>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</si>
  <si>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</si>
  <si>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</si>
  <si>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</si>
  <si>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</si>
  <si>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</si>
  <si>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</si>
  <si>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</si>
  <si>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</si>
  <si>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</si>
  <si>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</si>
  <si>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</si>
  <si>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</si>
  <si>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</si>
  <si>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</si>
  <si>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</si>
  <si>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</si>
  <si>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</si>
  <si>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</si>
  <si>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</si>
  <si>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</si>
  <si>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</si>
  <si>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</si>
  <si>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</si>
  <si>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</si>
  <si>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</si>
  <si>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</si>
  <si>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</si>
  <si>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</si>
  <si>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</si>
  <si>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</si>
  <si>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</si>
  <si>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</si>
  <si>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</si>
  <si>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</si>
  <si>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</si>
  <si>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</si>
  <si>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</si>
  <si>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</si>
  <si>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</si>
  <si>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</si>
  <si>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</si>
  <si>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</si>
  <si>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</si>
  <si>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</si>
  <si>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</si>
  <si>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</si>
  <si>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</si>
  <si>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</si>
  <si>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</si>
  <si>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</si>
  <si>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</si>
  <si>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</si>
  <si>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</si>
  <si>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</si>
  <si>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</si>
  <si>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</si>
  <si>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</si>
  <si>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</si>
  <si>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</si>
  <si>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</si>
  <si>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</si>
  <si>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</si>
  <si>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</si>
  <si>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</si>
  <si>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</si>
  <si>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</si>
  <si>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</si>
  <si>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</si>
  <si>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</si>
  <si>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</si>
  <si>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</si>
  <si>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</si>
  <si>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</si>
  <si>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</si>
  <si>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</si>
  <si>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</si>
  <si>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</si>
  <si>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</si>
  <si>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</si>
  <si>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</si>
  <si>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</si>
  <si>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</si>
  <si>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</si>
  <si>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</si>
  <si>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</si>
  <si>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</si>
  <si>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</si>
  <si>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</si>
  <si>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</si>
  <si>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</si>
  <si>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</si>
  <si>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</si>
  <si>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</si>
  <si>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</si>
  <si>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</si>
  <si>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</si>
  <si>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</si>
  <si>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</si>
  <si>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</si>
  <si>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</si>
  <si>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</si>
  <si>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</si>
  <si>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</si>
  <si>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</si>
  <si>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</si>
  <si>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</si>
  <si>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</si>
  <si>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</si>
  <si>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</si>
  <si>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</si>
  <si>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</si>
  <si>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</si>
  <si>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</si>
  <si>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</si>
  <si>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</si>
  <si>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</si>
  <si>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</si>
  <si>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</si>
  <si>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</si>
  <si>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</si>
  <si>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</si>
  <si>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</si>
  <si>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</si>
  <si>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</si>
  <si>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</si>
  <si>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</si>
  <si>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</si>
  <si>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</si>
  <si>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</si>
  <si>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</si>
  <si>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</si>
  <si>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</si>
  <si>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</si>
  <si>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</si>
  <si>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</si>
  <si>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</si>
  <si>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</si>
  <si>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</si>
  <si>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</si>
  <si>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</si>
  <si>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</si>
  <si>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</si>
  <si>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</si>
  <si>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</si>
  <si>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</si>
  <si>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</si>
  <si>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</si>
  <si>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</si>
  <si>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</si>
  <si>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</si>
  <si>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</si>
  <si>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</si>
  <si>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</si>
  <si>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</si>
  <si>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</si>
  <si>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</si>
  <si>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</si>
  <si>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</si>
  <si>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</si>
  <si>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</si>
  <si>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</si>
  <si>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</si>
  <si>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</si>
  <si>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</si>
  <si>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</si>
  <si>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</si>
  <si>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</si>
  <si>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</si>
  <si>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</si>
  <si>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</si>
  <si>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</si>
  <si>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</si>
  <si>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</si>
  <si>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</si>
  <si>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</si>
  <si>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</si>
  <si>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</si>
  <si>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</si>
  <si>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</si>
  <si>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</si>
  <si>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</si>
  <si>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</si>
  <si>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</si>
  <si>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</si>
  <si>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</si>
  <si>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</si>
  <si>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</si>
  <si>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</si>
  <si>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</si>
  <si>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</si>
  <si>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</si>
  <si>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</si>
  <si>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</si>
  <si>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</si>
  <si>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</si>
  <si>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</si>
  <si>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</si>
  <si>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</si>
  <si>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</si>
  <si>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</si>
  <si>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</si>
  <si>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</si>
  <si>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</si>
  <si>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</si>
  <si>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</si>
  <si>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</si>
  <si>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</si>
  <si>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</si>
  <si>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</si>
  <si>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</si>
  <si>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</si>
  <si>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</si>
  <si>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</si>
  <si>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</si>
  <si>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</si>
  <si>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</si>
  <si>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</si>
  <si>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</si>
  <si>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</si>
  <si>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</si>
  <si>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</si>
  <si>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</si>
  <si>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</si>
  <si>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</si>
  <si>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</si>
  <si>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</si>
  <si>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</si>
  <si>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</si>
  <si>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</si>
  <si>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</si>
  <si>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</si>
  <si>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</si>
  <si>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</si>
  <si>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</si>
  <si>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</si>
  <si>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</si>
  <si>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</si>
  <si>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</si>
  <si>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</si>
  <si>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</si>
  <si>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</si>
  <si>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</si>
  <si>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</si>
  <si>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</si>
  <si>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</si>
  <si>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</si>
  <si>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</si>
  <si>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</si>
  <si>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</si>
  <si>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</si>
  <si>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</si>
  <si>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</si>
  <si>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</si>
  <si>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</si>
  <si>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</si>
  <si>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</si>
  <si>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</si>
  <si>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</si>
  <si>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</si>
  <si>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</si>
  <si>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</si>
  <si>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</si>
  <si>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</si>
  <si>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</si>
  <si>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</si>
  <si>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</si>
  <si>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</si>
  <si>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</si>
  <si>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</si>
  <si>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</si>
  <si>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</si>
  <si>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</si>
  <si>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</si>
  <si>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</si>
  <si>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</si>
  <si>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</si>
  <si>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</si>
  <si>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</si>
  <si>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</si>
  <si>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</si>
  <si>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</si>
  <si>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</si>
  <si>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</si>
  <si>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</si>
  <si>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</si>
  <si>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</si>
  <si>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</si>
  <si>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</si>
  <si>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</si>
  <si>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</si>
  <si>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</si>
  <si>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</si>
  <si>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</si>
  <si>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</si>
  <si>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</si>
  <si>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</si>
  <si>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</si>
  <si>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</si>
  <si>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</si>
  <si>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</si>
  <si>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</si>
  <si>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</si>
  <si>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</si>
  <si>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</si>
  <si>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</si>
  <si>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</si>
  <si>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</si>
  <si>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</si>
  <si>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</si>
  <si>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</si>
  <si>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</si>
  <si>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</si>
  <si>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</si>
  <si>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</si>
  <si>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</si>
  <si>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</si>
  <si>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</si>
  <si>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</si>
  <si>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</si>
  <si>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</si>
  <si>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</si>
  <si>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</si>
  <si>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</si>
  <si>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</si>
  <si>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</si>
  <si>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</si>
  <si>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</si>
  <si>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</si>
  <si>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</si>
  <si>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</si>
  <si>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</si>
  <si>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</si>
  <si>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</si>
  <si>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</si>
  <si>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</si>
  <si>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</si>
  <si>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</si>
  <si>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</si>
  <si>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</si>
  <si>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</si>
  <si>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</si>
  <si>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</si>
  <si>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</si>
  <si>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</si>
  <si>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</si>
  <si>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</si>
  <si>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</si>
  <si>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</si>
  <si>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</si>
  <si>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</si>
  <si>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</si>
  <si>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</si>
  <si>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</si>
  <si>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</si>
  <si>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</si>
  <si>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</si>
  <si>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</si>
  <si>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</si>
  <si>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</si>
  <si>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</si>
  <si>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</si>
  <si>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</si>
  <si>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</si>
  <si>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</si>
  <si>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</si>
  <si>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</si>
  <si>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</si>
  <si>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</si>
  <si>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</si>
  <si>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</si>
  <si>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</si>
  <si>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</si>
  <si>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</si>
  <si>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</si>
  <si>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</si>
  <si>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</si>
  <si>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</si>
  <si>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</si>
  <si>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</si>
  <si>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</si>
  <si>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</si>
  <si>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</si>
  <si>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</si>
  <si>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</si>
  <si>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</si>
  <si>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</si>
  <si>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</si>
  <si>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</si>
  <si>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</si>
  <si>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</si>
  <si>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</si>
  <si>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</si>
  <si>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</si>
  <si>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</si>
  <si>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</si>
  <si>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</si>
  <si>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</si>
  <si>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</si>
  <si>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</si>
  <si>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</si>
  <si>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</si>
  <si>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</si>
  <si>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</si>
  <si>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</si>
  <si>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</si>
  <si>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</si>
  <si>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</si>
  <si>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</si>
  <si>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</si>
  <si>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</si>
  <si>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</si>
  <si>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</si>
  <si>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</si>
  <si>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</si>
  <si>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</si>
  <si>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</si>
  <si>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</si>
  <si>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</si>
  <si>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</si>
  <si>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</si>
  <si>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</si>
  <si>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</si>
  <si>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</si>
  <si>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</si>
  <si>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</si>
  <si>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</si>
  <si>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</si>
  <si>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</si>
  <si>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</si>
  <si>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</si>
  <si>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</si>
  <si>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</si>
  <si>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</si>
  <si>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</si>
  <si>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</si>
  <si>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</si>
  <si>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</si>
  <si>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</si>
  <si>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</si>
  <si>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</si>
  <si>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</si>
  <si>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</si>
  <si>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</si>
  <si>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</si>
  <si>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</si>
  <si>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</si>
  <si>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</si>
  <si>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</si>
  <si>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</si>
  <si>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</si>
  <si>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</si>
  <si>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</si>
  <si>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</si>
  <si>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</si>
  <si>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</si>
  <si>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</si>
  <si>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</si>
  <si>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</si>
  <si>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</si>
  <si>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</si>
  <si>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</si>
  <si>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</si>
  <si>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</si>
  <si>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</si>
  <si>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</si>
  <si>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</si>
  <si>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</si>
  <si>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</si>
  <si>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</si>
  <si>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</si>
  <si>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</si>
  <si>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</si>
  <si>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</si>
  <si>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</si>
  <si>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</si>
  <si>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</si>
  <si>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</si>
  <si>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</si>
  <si>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</si>
  <si>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</si>
  <si>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</si>
  <si>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</si>
  <si>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</si>
  <si>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</si>
  <si>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</si>
  <si>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</si>
  <si>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</si>
  <si>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</si>
  <si>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</si>
  <si>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</si>
  <si>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</si>
  <si>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</si>
  <si>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</si>
  <si>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</si>
  <si>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</si>
  <si>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</si>
  <si>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</si>
  <si>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</si>
  <si>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</si>
  <si>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</si>
  <si>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</si>
  <si>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</si>
  <si>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</si>
  <si>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</si>
  <si>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</si>
  <si>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</si>
  <si>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</si>
  <si>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</si>
  <si>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</si>
  <si>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</si>
  <si>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</si>
  <si>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</si>
  <si>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</si>
  <si>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</si>
  <si>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</si>
  <si>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</si>
  <si>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</si>
  <si>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</si>
  <si>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</si>
  <si>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</si>
  <si>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</si>
  <si>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</si>
  <si>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</si>
  <si>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</si>
  <si>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</si>
  <si>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</si>
  <si>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</si>
  <si>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</si>
  <si>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</si>
  <si>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</si>
  <si>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</si>
  <si>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</si>
  <si>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</si>
  <si>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</si>
  <si>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</si>
  <si>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</si>
  <si>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</si>
  <si>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</si>
  <si>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</si>
  <si>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</si>
  <si>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</si>
  <si>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</si>
  <si>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</si>
  <si>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</si>
  <si>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</si>
  <si>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</si>
  <si>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</si>
  <si>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</si>
  <si>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</si>
  <si>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</si>
  <si>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</si>
  <si>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</si>
  <si>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</si>
  <si>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</si>
  <si>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</si>
  <si>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</si>
  <si>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</si>
  <si>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</si>
  <si>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</si>
  <si>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</si>
  <si>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</si>
  <si>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</si>
  <si>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</si>
  <si>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</si>
  <si>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</si>
  <si>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</si>
  <si>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</si>
  <si>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</si>
  <si>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</si>
  <si>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</si>
  <si>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</si>
  <si>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</si>
  <si>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</si>
  <si>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</si>
  <si>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</si>
  <si>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</si>
  <si>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</si>
  <si>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</si>
  <si>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</si>
  <si>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</si>
  <si>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</si>
  <si>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</si>
  <si>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</si>
  <si>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</si>
  <si>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</si>
  <si>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</si>
  <si>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</si>
  <si>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</si>
  <si>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</si>
  <si>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</si>
  <si>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</si>
  <si>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</si>
  <si>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</si>
  <si>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</si>
  <si>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</si>
  <si>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</si>
  <si>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</si>
  <si>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</si>
  <si>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</si>
  <si>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</si>
  <si>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</si>
  <si>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</si>
  <si>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</si>
  <si>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</si>
  <si>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</si>
  <si>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</si>
  <si>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</si>
  <si>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</si>
  <si>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</si>
  <si>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</si>
  <si>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</si>
  <si>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</si>
  <si>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</si>
  <si>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</si>
  <si>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</si>
  <si>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</si>
  <si>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</si>
  <si>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</si>
  <si>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</si>
  <si>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</si>
  <si>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</si>
  <si>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</si>
  <si>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</si>
  <si>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</si>
  <si>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</si>
  <si>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</si>
  <si>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</si>
  <si>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</si>
  <si>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</si>
  <si>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</si>
  <si>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</si>
  <si>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</si>
  <si>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</si>
  <si>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</si>
  <si>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</si>
  <si>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</si>
  <si>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</si>
  <si>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</si>
  <si>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</si>
  <si>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</si>
  <si>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</si>
  <si>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</si>
  <si>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</si>
  <si>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</si>
  <si>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</si>
  <si>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</si>
  <si>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</si>
  <si>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</si>
  <si>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</si>
  <si>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</si>
  <si>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</si>
  <si>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</si>
  <si>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</si>
  <si>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</si>
  <si>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</si>
  <si>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</si>
  <si>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</si>
  <si>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</si>
  <si>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</si>
  <si>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</si>
  <si>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</si>
  <si>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</si>
  <si>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</si>
  <si>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</si>
  <si>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</si>
  <si>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</si>
  <si>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</si>
  <si>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</si>
  <si>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</si>
  <si>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</si>
  <si>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</si>
  <si>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</si>
  <si>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</si>
  <si>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</si>
  <si>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</si>
  <si>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</si>
  <si>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</si>
  <si>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</si>
  <si>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</si>
  <si>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</si>
  <si>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</si>
  <si>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</si>
  <si>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</si>
  <si>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</si>
  <si>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</si>
  <si>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</si>
  <si>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</si>
  <si>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</si>
  <si>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</si>
  <si>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</si>
  <si>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</si>
  <si>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</si>
  <si>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</si>
  <si>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</si>
  <si>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</si>
  <si>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</si>
  <si>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</si>
  <si>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</si>
  <si>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</si>
  <si>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</si>
  <si>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</si>
  <si>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</si>
  <si>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</si>
  <si>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</si>
  <si>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</si>
  <si>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</si>
  <si>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</si>
  <si>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</si>
  <si>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</si>
  <si>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</si>
  <si>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</si>
  <si>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</si>
  <si>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</si>
  <si>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</si>
  <si>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</si>
  <si>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</si>
  <si>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</si>
  <si>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</si>
  <si>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</si>
  <si>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</si>
  <si>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</si>
  <si>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</si>
  <si>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</si>
  <si>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</si>
  <si>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</si>
  <si>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</si>
  <si>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</si>
  <si>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</si>
  <si>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</si>
  <si>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</si>
  <si>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</si>
  <si>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</si>
  <si>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</si>
  <si>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</si>
  <si>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</si>
  <si>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</si>
  <si>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</si>
  <si>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</si>
  <si>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</si>
  <si>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</si>
  <si>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</si>
  <si>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</si>
  <si>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</si>
  <si>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</si>
  <si>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</si>
  <si>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</si>
  <si>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</si>
  <si>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</si>
  <si>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</si>
  <si>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</si>
  <si>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</si>
  <si>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</si>
  <si>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</si>
  <si>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</si>
  <si>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</si>
  <si>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</si>
  <si>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</si>
  <si>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</si>
  <si>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</si>
  <si>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</si>
  <si>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</si>
  <si>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</si>
  <si>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</si>
  <si>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</si>
  <si>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</si>
  <si>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</si>
  <si>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</si>
  <si>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</si>
  <si>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</si>
  <si>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</si>
  <si>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</si>
  <si>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</si>
  <si>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</si>
  <si>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</si>
  <si>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</si>
  <si>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</si>
  <si>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</si>
  <si>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</si>
  <si>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</si>
  <si>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</si>
  <si>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</si>
  <si>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</si>
  <si>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</si>
  <si>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</si>
  <si>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</si>
  <si>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</si>
  <si>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</si>
  <si>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</si>
  <si>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</si>
  <si>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</si>
  <si>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</si>
  <si>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</si>
  <si>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</si>
  <si>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</si>
  <si>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</si>
  <si>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</si>
  <si>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</si>
  <si>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</si>
  <si>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</si>
  <si>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</si>
  <si>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</si>
  <si>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</si>
  <si>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</si>
  <si>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</si>
  <si>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</si>
  <si>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</si>
  <si>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</si>
  <si>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</si>
  <si>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</si>
  <si>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</si>
  <si>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</si>
  <si>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</si>
  <si>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</si>
  <si>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</si>
  <si>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</si>
  <si>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</si>
  <si>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</si>
  <si>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</si>
  <si>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</si>
  <si>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</si>
  <si>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</si>
  <si>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</si>
  <si>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</si>
  <si>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</si>
  <si>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</si>
  <si>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</si>
  <si>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</si>
  <si>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</si>
  <si>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</si>
  <si>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</si>
  <si>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</si>
  <si>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</si>
  <si>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</si>
  <si>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</si>
  <si>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</si>
  <si>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</si>
  <si>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</si>
  <si>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</si>
  <si>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</si>
  <si>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</si>
  <si>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</si>
  <si>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</si>
  <si>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</si>
  <si>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</si>
  <si>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</si>
  <si>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</si>
  <si>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</si>
  <si>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</si>
  <si>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</si>
  <si>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</si>
  <si>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</si>
  <si>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</si>
  <si>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</si>
  <si>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</si>
  <si>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</si>
  <si>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</si>
  <si>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</si>
  <si>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</si>
  <si>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</si>
  <si>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</si>
  <si>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</si>
  <si>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</si>
  <si>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</si>
  <si>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</si>
  <si>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</si>
  <si>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</si>
  <si>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</si>
  <si>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</si>
  <si>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</si>
  <si>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</si>
  <si>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</si>
  <si>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</si>
  <si>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</si>
  <si>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</si>
  <si>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</si>
  <si>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</si>
  <si>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</si>
  <si>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</si>
  <si>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</si>
  <si>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</si>
  <si>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</si>
  <si>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</si>
  <si>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</si>
  <si>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</si>
  <si>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</si>
  <si>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</si>
  <si>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</si>
  <si>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</si>
  <si>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</si>
  <si>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</si>
  <si>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</si>
  <si>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</si>
  <si>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</si>
  <si>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</si>
  <si>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</si>
  <si>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</si>
  <si>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</si>
  <si>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</si>
  <si>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</si>
  <si>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</si>
  <si>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</si>
  <si>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</si>
  <si>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</si>
  <si>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</si>
  <si>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</si>
  <si>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</si>
  <si>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</si>
  <si>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</si>
  <si>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</si>
  <si>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</si>
  <si>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</si>
  <si>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</si>
  <si>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</si>
  <si>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</si>
  <si>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</si>
  <si>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</si>
  <si>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</si>
  <si>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</si>
  <si>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</si>
  <si>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</si>
  <si>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</si>
  <si>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</si>
  <si>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</si>
  <si>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</si>
  <si>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</si>
  <si>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</si>
  <si>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</si>
  <si>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</si>
  <si>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</si>
  <si>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</si>
  <si>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</si>
  <si>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</si>
  <si>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</si>
  <si>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</si>
  <si>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</si>
  <si>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</si>
  <si>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</si>
  <si>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</si>
  <si>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</si>
  <si>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</si>
  <si>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</si>
  <si>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</si>
  <si>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</si>
  <si>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</si>
  <si>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</si>
  <si>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</si>
  <si>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</si>
  <si>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</si>
  <si>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</si>
  <si>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</si>
  <si>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</si>
  <si>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</si>
  <si>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</si>
  <si>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</si>
  <si>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</si>
  <si>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</si>
  <si>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</si>
  <si>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</si>
  <si>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</si>
  <si>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</si>
  <si>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</si>
  <si>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</si>
  <si>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</si>
  <si>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</si>
  <si>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</si>
  <si>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</si>
  <si>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</si>
  <si>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</si>
  <si>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</si>
  <si>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</si>
  <si>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</si>
  <si>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</si>
  <si>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</si>
  <si>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</si>
  <si>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</si>
  <si>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</si>
  <si>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</si>
  <si>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</si>
  <si>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</si>
  <si>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</si>
  <si>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</si>
  <si>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</si>
  <si>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</si>
  <si>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</si>
  <si>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</si>
  <si>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</si>
  <si>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</si>
  <si>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</si>
  <si>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</si>
  <si>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</si>
  <si>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</si>
  <si>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</si>
  <si>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</si>
  <si>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</si>
  <si>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</si>
  <si>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</si>
  <si>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</si>
  <si>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</si>
  <si>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</si>
  <si>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</si>
  <si>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</si>
  <si>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</si>
  <si>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</si>
  <si>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</si>
  <si>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</si>
  <si>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</si>
  <si>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</si>
  <si>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</si>
  <si>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</si>
  <si>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</si>
  <si>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</si>
  <si>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</si>
  <si>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</si>
  <si>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</si>
  <si>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</si>
  <si>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</si>
  <si>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</si>
  <si>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</si>
  <si>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</si>
  <si>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</si>
  <si>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</si>
  <si>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</si>
  <si>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</si>
  <si>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</si>
  <si>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</si>
  <si>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</si>
  <si>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</si>
  <si>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</si>
  <si>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</si>
  <si>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</si>
  <si>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</si>
  <si>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</si>
  <si>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</si>
  <si>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</si>
  <si>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</si>
  <si>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</si>
  <si>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</si>
  <si>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</si>
  <si>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</si>
  <si>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</si>
  <si>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</si>
  <si>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</si>
  <si>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</si>
  <si>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</si>
  <si>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</si>
  <si>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</si>
  <si>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</si>
  <si>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</si>
  <si>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</si>
  <si>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</si>
  <si>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</si>
  <si>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</si>
  <si>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</si>
  <si>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</si>
  <si>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</si>
  <si>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</si>
  <si>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</si>
  <si>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</si>
  <si>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</si>
  <si>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</si>
  <si>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</si>
  <si>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</si>
  <si>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</si>
  <si>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</si>
  <si>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</si>
  <si>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</si>
  <si>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</si>
  <si>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</si>
  <si>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</si>
  <si>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</si>
  <si>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</si>
  <si>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</si>
  <si>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</si>
  <si>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</si>
  <si>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</si>
  <si>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</si>
  <si>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</si>
  <si>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</si>
  <si>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</si>
  <si>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</si>
  <si>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</si>
  <si>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</si>
  <si>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</si>
  <si>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</si>
  <si>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</si>
  <si>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</si>
  <si>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</si>
  <si>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</si>
  <si>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</si>
  <si>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</si>
  <si>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</si>
  <si>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</si>
  <si>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</si>
  <si>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</si>
  <si>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</si>
  <si>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</si>
  <si>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</si>
  <si>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</si>
  <si>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</si>
  <si>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</si>
  <si>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</si>
  <si>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</si>
  <si>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</si>
  <si>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</si>
  <si>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</si>
  <si>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</si>
  <si>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</si>
  <si>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</si>
  <si>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</si>
  <si>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</si>
  <si>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</si>
  <si>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</si>
  <si>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</si>
  <si>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</si>
  <si>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</si>
  <si>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</si>
  <si>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</si>
  <si>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</si>
  <si>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</si>
  <si>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</si>
  <si>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</si>
  <si>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</si>
  <si>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</si>
  <si>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</si>
  <si>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</si>
  <si>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</si>
  <si>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</si>
  <si>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</si>
  <si>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</si>
  <si>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</si>
  <si>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</si>
  <si>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</si>
  <si>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</si>
  <si>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</si>
  <si>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</si>
  <si>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</si>
  <si>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</si>
  <si>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</si>
  <si>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</si>
  <si>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</si>
  <si>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</si>
  <si>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</si>
  <si>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</si>
  <si>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</si>
  <si>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</si>
  <si>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</si>
  <si>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</si>
  <si>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</si>
  <si>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</si>
  <si>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</si>
  <si>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</si>
  <si>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</si>
  <si>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</si>
  <si>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</si>
  <si>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</si>
  <si>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</si>
  <si>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</si>
  <si>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</si>
  <si>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</si>
  <si>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</si>
  <si>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</si>
  <si>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</si>
  <si>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</si>
  <si>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</si>
  <si>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</si>
  <si>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</si>
  <si>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</si>
  <si>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</si>
  <si>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</si>
  <si>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</si>
  <si>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</si>
  <si>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</si>
  <si>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</si>
  <si>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</si>
  <si>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</si>
  <si>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</si>
  <si>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</si>
  <si>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</si>
  <si>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</si>
  <si>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</si>
  <si>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</si>
  <si>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</si>
  <si>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</si>
  <si>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</si>
  <si>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</si>
  <si>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</si>
  <si>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</si>
  <si>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</si>
  <si>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</si>
  <si>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</si>
  <si>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</si>
  <si>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</si>
  <si>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</si>
  <si>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</si>
  <si>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</si>
  <si>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</si>
  <si>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</si>
  <si>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</si>
  <si>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</si>
  <si>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</si>
  <si>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</si>
  <si>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</si>
  <si>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</si>
  <si>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</si>
  <si>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</si>
  <si>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</si>
  <si>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</si>
  <si>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</si>
  <si>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</si>
  <si>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</si>
  <si>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</si>
  <si>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</si>
  <si>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</si>
  <si>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</si>
  <si>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</si>
  <si>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</si>
  <si>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</si>
  <si>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</si>
  <si>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</si>
  <si>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</si>
  <si>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</si>
  <si>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</si>
  <si>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</si>
  <si>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</si>
  <si>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</si>
  <si>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</si>
  <si>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</si>
  <si>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</si>
  <si>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</si>
  <si>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</si>
  <si>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</si>
  <si>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</si>
  <si>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</si>
  <si>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</si>
  <si>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</si>
  <si>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</si>
  <si>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</si>
  <si>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</si>
  <si>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</si>
  <si>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</si>
  <si>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</si>
  <si>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</si>
  <si>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</si>
  <si>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</si>
  <si>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</si>
  <si>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</si>
  <si>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</si>
  <si>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</si>
  <si>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</si>
  <si>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</si>
  <si>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</si>
  <si>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</si>
  <si>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</si>
  <si>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</si>
  <si>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</si>
  <si>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</si>
  <si>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</si>
  <si>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</si>
  <si>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</si>
  <si>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</si>
  <si>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</si>
  <si>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</si>
  <si>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</si>
  <si>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</si>
  <si>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</si>
  <si>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</si>
  <si>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</si>
  <si>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</si>
  <si>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</si>
  <si>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</si>
  <si>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</si>
  <si>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</si>
  <si>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</si>
  <si>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</si>
  <si>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</si>
  <si>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</si>
  <si>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</si>
  <si>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</si>
  <si>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</si>
  <si>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</si>
  <si>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</si>
  <si>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</si>
  <si>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</si>
  <si>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</si>
  <si>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</si>
  <si>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</si>
  <si>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</si>
  <si>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</si>
  <si>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</si>
  <si>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</si>
  <si>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</si>
  <si>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</si>
  <si>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</si>
  <si>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</si>
  <si>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</si>
  <si>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</si>
  <si>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</si>
  <si>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</si>
  <si>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</si>
  <si>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</si>
  <si>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</si>
  <si>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</si>
  <si>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</si>
  <si>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</si>
  <si>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</si>
  <si>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</si>
  <si>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</si>
  <si>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</si>
  <si>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</si>
  <si>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</si>
  <si>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</si>
  <si>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</si>
  <si>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</si>
  <si>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</si>
  <si>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</si>
  <si>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</si>
  <si>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</si>
  <si>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</si>
  <si>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</si>
  <si>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</si>
  <si>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</si>
  <si>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</si>
  <si>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</si>
  <si>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</si>
  <si>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</si>
  <si>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</si>
  <si>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</si>
  <si>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</si>
  <si>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</si>
  <si>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</si>
  <si>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</si>
  <si>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</si>
  <si>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</si>
  <si>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</si>
  <si>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</si>
  <si>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</si>
  <si>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</si>
  <si>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</si>
  <si>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</si>
  <si>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</si>
  <si>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</si>
  <si>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</si>
  <si>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</si>
  <si>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</si>
  <si>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</si>
  <si>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</si>
  <si>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</si>
  <si>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</si>
  <si>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</si>
  <si>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</si>
  <si>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</si>
  <si>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</si>
  <si>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</si>
  <si>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</si>
  <si>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</si>
  <si>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</si>
  <si>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</si>
  <si>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</si>
  <si>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</si>
  <si>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</si>
  <si>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</si>
  <si>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</si>
  <si>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</si>
  <si>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</si>
  <si>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</si>
  <si>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</si>
  <si>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</si>
  <si>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</si>
  <si>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</si>
  <si>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</si>
  <si>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</si>
  <si>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</si>
  <si>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</si>
  <si>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</si>
  <si>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</si>
  <si>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</si>
  <si>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</si>
  <si>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</si>
  <si>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</si>
  <si>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</si>
  <si>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</si>
  <si>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</si>
  <si>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</si>
  <si>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</si>
  <si>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</si>
  <si>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</si>
  <si>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</si>
  <si>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</si>
  <si>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</si>
  <si>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</si>
  <si>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</si>
  <si>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</si>
  <si>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</si>
  <si>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</si>
  <si>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</si>
  <si>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</si>
  <si>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</si>
  <si>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</si>
  <si>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</si>
  <si>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</si>
  <si>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</si>
  <si>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</si>
  <si>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</si>
  <si>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</si>
  <si>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</si>
  <si>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</si>
  <si>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</si>
  <si>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</si>
  <si>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</si>
  <si>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</si>
  <si>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</si>
  <si>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</si>
  <si>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</si>
  <si>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</si>
  <si>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</si>
  <si>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</si>
  <si>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</si>
  <si>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</si>
  <si>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</si>
  <si>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</si>
  <si>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</si>
  <si>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</si>
  <si>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</si>
  <si>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</si>
  <si>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</si>
  <si>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</si>
  <si>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</si>
  <si>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</si>
  <si>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</si>
  <si>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</si>
  <si>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</si>
  <si>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</si>
  <si>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</si>
  <si>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</si>
  <si>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</si>
  <si>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</si>
  <si>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</si>
  <si>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</si>
  <si>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</si>
  <si>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</si>
  <si>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</si>
  <si>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</si>
  <si>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</si>
  <si>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</si>
  <si>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</si>
  <si>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</si>
  <si>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</si>
  <si>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</si>
  <si>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</si>
  <si>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</si>
  <si>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</si>
  <si>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</si>
  <si>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</si>
  <si>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</si>
  <si>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</si>
  <si>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</si>
  <si>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</si>
  <si>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</si>
  <si>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</si>
  <si>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</si>
  <si>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</si>
  <si>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</si>
  <si>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</si>
  <si>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</si>
  <si>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</si>
  <si>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</si>
  <si>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</si>
  <si>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</si>
  <si>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</si>
  <si>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</si>
  <si>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</si>
  <si>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</si>
  <si>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</si>
  <si>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</si>
  <si>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</si>
  <si>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</si>
  <si>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</si>
  <si>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</si>
  <si>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</si>
  <si>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</si>
  <si>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</si>
  <si>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</si>
  <si>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</si>
  <si>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</si>
  <si>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</si>
  <si>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</si>
  <si>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</si>
  <si>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</si>
  <si>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</si>
  <si>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</si>
  <si>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</si>
  <si>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</si>
  <si>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</si>
  <si>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</si>
  <si>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</si>
  <si>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</si>
  <si>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</si>
  <si>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</si>
  <si>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</si>
  <si>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</si>
  <si>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</si>
  <si>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</si>
  <si>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</si>
  <si>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</si>
  <si>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</si>
  <si>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</si>
  <si>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</si>
  <si>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</si>
  <si>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</si>
  <si>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</si>
  <si>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</si>
  <si>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</si>
  <si>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</si>
  <si>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</si>
  <si>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</si>
  <si>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</si>
  <si>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</si>
  <si>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</si>
  <si>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</si>
  <si>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</si>
  <si>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</si>
  <si>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</si>
  <si>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</si>
  <si>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</si>
  <si>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</si>
  <si>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</si>
  <si>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</si>
  <si>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</si>
  <si>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</si>
  <si>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</si>
  <si>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</si>
  <si>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</si>
  <si>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</si>
  <si>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</si>
  <si>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</si>
  <si>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</si>
  <si>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</si>
  <si>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</si>
  <si>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</si>
  <si>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</si>
  <si>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</si>
  <si>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</si>
  <si>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</si>
  <si>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</si>
  <si>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</si>
  <si>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</si>
  <si>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</si>
  <si>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</si>
  <si>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</si>
  <si>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</si>
  <si>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</si>
  <si>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</si>
  <si>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</si>
  <si>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</si>
  <si>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</si>
  <si>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</si>
  <si>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</si>
  <si>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</si>
  <si>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</si>
  <si>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</si>
  <si>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</si>
  <si>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</si>
  <si>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</si>
  <si>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</si>
  <si>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</si>
  <si>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</si>
  <si>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</si>
  <si>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</si>
  <si>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</si>
  <si>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</si>
  <si>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</si>
  <si>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</si>
  <si>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</si>
  <si>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</si>
  <si>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</si>
  <si>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</si>
  <si>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</si>
  <si>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</si>
  <si>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</si>
  <si>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</si>
  <si>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</si>
  <si>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</si>
  <si>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</si>
  <si>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</si>
  <si>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</si>
  <si>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</si>
  <si>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</si>
  <si>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</si>
  <si>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</si>
  <si>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</si>
  <si>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</si>
  <si>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</si>
  <si>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</si>
  <si>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</si>
  <si>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</si>
  <si>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</si>
  <si>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</si>
  <si>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</si>
  <si>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</si>
  <si>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</si>
  <si>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</si>
  <si>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</si>
  <si>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</si>
  <si>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</si>
  <si>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</si>
  <si>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</si>
  <si>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</si>
  <si>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</si>
  <si>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</si>
  <si>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</si>
  <si>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</si>
  <si>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</si>
  <si>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</si>
  <si>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</si>
  <si>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</si>
  <si>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</si>
  <si>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</si>
  <si>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</si>
  <si>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</si>
  <si>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</si>
  <si>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</si>
  <si>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</si>
  <si>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</si>
  <si>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</si>
  <si>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</si>
  <si>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</si>
  <si>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</si>
  <si>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</si>
  <si>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</si>
  <si>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</si>
  <si>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</si>
  <si>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</si>
  <si>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</si>
  <si>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</si>
  <si>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</si>
  <si>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</si>
  <si>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</si>
  <si>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</si>
  <si>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</si>
  <si>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</si>
  <si>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</si>
  <si>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</si>
  <si>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</si>
  <si>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</si>
  <si>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</si>
  <si>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</si>
  <si>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</si>
  <si>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</si>
  <si>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</si>
  <si>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</si>
  <si>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</si>
  <si>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</si>
  <si>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</si>
  <si>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</si>
  <si>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</si>
  <si>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</si>
  <si>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</si>
  <si>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</si>
  <si>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</si>
  <si>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</si>
  <si>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</si>
  <si>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</si>
  <si>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</si>
  <si>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</si>
  <si>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</si>
  <si>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</si>
  <si>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</si>
  <si>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</si>
  <si>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</si>
  <si>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</si>
  <si>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</si>
  <si>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</si>
  <si>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</si>
  <si>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</si>
  <si>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</si>
  <si>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</si>
  <si>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</si>
  <si>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</si>
  <si>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</si>
  <si>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</si>
  <si>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</si>
  <si>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</si>
  <si>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</si>
  <si>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</si>
  <si>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</si>
  <si>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</si>
  <si>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</si>
  <si>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</si>
  <si>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</si>
  <si>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</si>
  <si>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</si>
  <si>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</si>
  <si>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</si>
  <si>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</si>
  <si>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</si>
  <si>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</si>
  <si>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</si>
  <si>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</si>
  <si>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</si>
  <si>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</si>
  <si>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</si>
  <si>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</si>
  <si>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</si>
  <si>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</si>
  <si>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</si>
  <si>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</si>
  <si>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</si>
  <si>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</si>
  <si>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</si>
  <si>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</si>
  <si>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</si>
  <si>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</si>
  <si>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</si>
  <si>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</si>
  <si>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</si>
  <si>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</si>
  <si>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</si>
  <si>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</si>
  <si>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</si>
  <si>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</si>
  <si>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</si>
  <si>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</si>
  <si>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</si>
  <si>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</si>
  <si>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</si>
  <si>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</si>
  <si>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</si>
  <si>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</si>
  <si>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</si>
  <si>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</si>
  <si>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</si>
  <si>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</si>
  <si>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</si>
  <si>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</si>
  <si>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</si>
  <si>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</si>
  <si>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</si>
  <si>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</si>
  <si>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</si>
  <si>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</si>
  <si>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</si>
  <si>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</si>
  <si>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</si>
  <si>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</si>
  <si>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</si>
  <si>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</si>
  <si>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</si>
  <si>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</si>
  <si>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</si>
  <si>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</si>
  <si>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</si>
  <si>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</si>
  <si>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</si>
  <si>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</si>
  <si>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</si>
  <si>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</si>
  <si>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</si>
  <si>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</si>
  <si>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</si>
  <si>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</si>
  <si>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</si>
  <si>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</si>
  <si>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</si>
  <si>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</si>
  <si>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</si>
  <si>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</si>
  <si>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</si>
  <si>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</si>
  <si>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</si>
  <si>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</si>
  <si>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</si>
  <si>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</si>
  <si>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</si>
  <si>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</si>
  <si>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</si>
  <si>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</si>
  <si>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</si>
  <si>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</si>
  <si>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</si>
  <si>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</si>
  <si>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</si>
  <si>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</si>
  <si>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</si>
  <si>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</si>
  <si>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</si>
  <si>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</si>
  <si>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</si>
  <si>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</si>
  <si>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</si>
  <si>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</si>
  <si>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</si>
  <si>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</si>
  <si>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</si>
  <si>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</si>
  <si>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</si>
  <si>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</si>
  <si>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</si>
  <si>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</si>
  <si>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</si>
  <si>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</si>
  <si>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</si>
  <si>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</si>
  <si>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</si>
  <si>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</si>
  <si>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</si>
  <si>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</si>
  <si>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</si>
  <si>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</si>
  <si>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</si>
  <si>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</si>
  <si>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</si>
  <si>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</si>
  <si>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</si>
  <si>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</si>
  <si>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</si>
  <si>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</si>
  <si>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</si>
  <si>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</si>
  <si>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</si>
  <si>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</si>
  <si>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</si>
  <si>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</si>
  <si>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</si>
  <si>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</si>
  <si>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</si>
  <si>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</si>
  <si>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</si>
  <si>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</si>
  <si>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</si>
  <si>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</si>
  <si>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</si>
  <si>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</si>
  <si>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</si>
  <si>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</si>
  <si>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</si>
  <si>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</si>
  <si>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</si>
  <si>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</si>
  <si>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</si>
  <si>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</si>
  <si>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</si>
  <si>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</si>
  <si>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</si>
  <si>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</si>
  <si>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</si>
  <si>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</si>
  <si>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</si>
  <si>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</si>
  <si>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</si>
  <si>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</si>
  <si>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</si>
  <si>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</si>
  <si>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</si>
  <si>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</si>
  <si>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</si>
  <si>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</si>
  <si>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</si>
  <si>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</si>
  <si>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</si>
  <si>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</si>
  <si>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</si>
  <si>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</si>
  <si>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</si>
  <si>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</si>
  <si>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</si>
  <si>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</si>
  <si>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</si>
  <si>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</si>
  <si>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</si>
  <si>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</si>
  <si>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</si>
  <si>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</si>
  <si>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</si>
  <si>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</si>
  <si>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</si>
  <si>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</si>
  <si>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</si>
  <si>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</si>
  <si>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</si>
  <si>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</si>
  <si>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</si>
  <si>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</si>
  <si>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</si>
  <si>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</si>
  <si>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</si>
  <si>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</si>
  <si>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</si>
  <si>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</si>
  <si>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</si>
  <si>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</si>
  <si>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</si>
  <si>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</si>
  <si>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</si>
  <si>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</si>
  <si>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</si>
  <si>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</si>
  <si>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</si>
  <si>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</si>
  <si>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</si>
  <si>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</si>
  <si>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</si>
  <si>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</si>
  <si>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</si>
  <si>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</si>
  <si>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</si>
  <si>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</si>
  <si>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</si>
  <si>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</si>
  <si>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</si>
  <si>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</si>
  <si>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</si>
  <si>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</si>
  <si>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</si>
  <si>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</si>
  <si>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</si>
  <si>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</si>
  <si>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</si>
  <si>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</si>
  <si>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</si>
  <si>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</si>
  <si>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</si>
  <si>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</si>
  <si>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</si>
  <si>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</si>
  <si>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</si>
  <si>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</si>
  <si>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</si>
  <si>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</si>
  <si>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</si>
  <si>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</si>
  <si>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</si>
  <si>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</si>
  <si>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</si>
  <si>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</si>
  <si>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</si>
  <si>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</si>
  <si>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</si>
  <si>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</si>
  <si>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</si>
  <si>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</si>
  <si>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</si>
  <si>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</si>
  <si>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</si>
  <si>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</si>
  <si>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</si>
  <si>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</si>
  <si>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</si>
  <si>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</si>
  <si>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</si>
  <si>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</si>
  <si>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</si>
  <si>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</si>
  <si>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</si>
  <si>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</si>
  <si>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</si>
  <si>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</si>
  <si>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</si>
  <si>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</si>
  <si>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</si>
  <si>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</si>
  <si>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</si>
  <si>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</si>
  <si>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</si>
  <si>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</si>
  <si>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</si>
  <si>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</si>
  <si>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</si>
  <si>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</si>
  <si>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</si>
  <si>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</si>
  <si>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</si>
  <si>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</si>
  <si>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</si>
  <si>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</si>
  <si>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</si>
  <si>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</si>
  <si>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</si>
  <si>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</si>
  <si>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</si>
  <si>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</si>
  <si>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</si>
  <si>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</si>
  <si>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</si>
  <si>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</si>
  <si>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</si>
  <si>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</si>
  <si>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</si>
  <si>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</si>
  <si>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</si>
  <si>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</si>
  <si>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</si>
  <si>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</si>
  <si>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</si>
  <si>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</si>
  <si>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</si>
  <si>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</si>
  <si>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</si>
  <si>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</si>
  <si>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</si>
  <si>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</si>
  <si>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</si>
  <si>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</si>
  <si>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</si>
  <si>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</si>
  <si>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</si>
  <si>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</si>
  <si>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</si>
  <si>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</si>
  <si>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</si>
  <si>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</si>
  <si>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</si>
  <si>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</si>
  <si>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</si>
  <si>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</si>
  <si>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</si>
  <si>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</si>
  <si>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</si>
  <si>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</si>
  <si>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</si>
  <si>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</si>
  <si>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</si>
  <si>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</si>
  <si>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</si>
  <si>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</si>
  <si>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</si>
  <si>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</si>
  <si>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</si>
  <si>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</si>
  <si>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</si>
  <si>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</si>
  <si>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</si>
  <si>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</si>
  <si>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</si>
  <si>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</si>
  <si>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</si>
  <si>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</si>
  <si>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</si>
  <si>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</si>
  <si>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</si>
  <si>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</si>
  <si>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</si>
  <si>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</si>
  <si>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</si>
  <si>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</si>
  <si>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</si>
  <si>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</si>
  <si>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</si>
  <si>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</si>
  <si>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</si>
  <si>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</si>
  <si>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</si>
  <si>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</si>
  <si>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</si>
  <si>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</si>
  <si>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</si>
  <si>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</si>
  <si>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</si>
  <si>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</si>
  <si>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</si>
  <si>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</si>
  <si>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</si>
  <si>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</si>
  <si>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</si>
  <si>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</si>
  <si>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</si>
  <si>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</si>
  <si>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</si>
  <si>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</si>
  <si>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</si>
  <si>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</si>
  <si>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</si>
  <si>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</si>
  <si>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</si>
  <si>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</si>
  <si>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</si>
  <si>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</si>
  <si>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</si>
  <si>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</si>
  <si>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</si>
  <si>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</si>
  <si>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</si>
  <si>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</si>
  <si>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</si>
  <si>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</si>
  <si>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</si>
  <si>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</si>
  <si>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</si>
  <si>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</si>
  <si>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</si>
  <si>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</si>
  <si>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</si>
  <si>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</si>
  <si>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</si>
  <si>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</si>
  <si>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</si>
  <si>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</si>
  <si>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</si>
  <si>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</si>
  <si>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</si>
  <si>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</si>
  <si>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</si>
  <si>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</si>
  <si>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</si>
  <si>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</si>
  <si>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</si>
  <si>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</si>
  <si>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</si>
  <si>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</si>
  <si>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</si>
  <si>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</si>
  <si>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</si>
  <si>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</si>
  <si>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</si>
  <si>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</si>
  <si>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</si>
  <si>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</si>
  <si>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</si>
  <si>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</si>
  <si>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</si>
  <si>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</si>
  <si>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</si>
  <si>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</si>
  <si>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</si>
  <si>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</si>
  <si>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</si>
  <si>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</si>
  <si>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</si>
  <si>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</si>
  <si>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</si>
  <si>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</si>
  <si>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</si>
  <si>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</si>
  <si>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</si>
  <si>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</si>
  <si>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</si>
  <si>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</si>
  <si>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</si>
  <si>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</si>
  <si>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</si>
  <si>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</si>
  <si>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</si>
  <si>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</si>
  <si>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</si>
  <si>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</si>
  <si>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</si>
  <si>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</si>
  <si>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</si>
  <si>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</si>
  <si>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</si>
  <si>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</si>
  <si>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</si>
  <si>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</si>
  <si>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</si>
  <si>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</si>
  <si>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</si>
  <si>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</si>
  <si>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</si>
  <si>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</si>
  <si>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</si>
  <si>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</si>
  <si>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</si>
  <si>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</si>
  <si>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</si>
  <si>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</si>
  <si>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</si>
  <si>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</si>
  <si>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</si>
  <si>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</si>
  <si>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</si>
  <si>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</si>
  <si>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</si>
  <si>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</si>
  <si>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</si>
  <si>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</si>
  <si>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</si>
  <si>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</si>
  <si>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</si>
  <si>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</si>
  <si>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</si>
  <si>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</si>
  <si>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</si>
  <si>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</si>
  <si>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</si>
  <si>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</si>
  <si>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</si>
  <si>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</si>
  <si>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</si>
  <si>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</si>
  <si>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</si>
  <si>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</si>
  <si>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</si>
  <si>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</si>
  <si>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</si>
  <si>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</si>
  <si>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</si>
  <si>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</si>
  <si>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</si>
  <si>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</si>
  <si>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</si>
  <si>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</si>
  <si>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</si>
  <si>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</si>
  <si>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</si>
  <si>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</si>
  <si>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</si>
  <si>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</si>
  <si>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</si>
  <si>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</si>
  <si>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</si>
  <si>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</si>
  <si>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</si>
  <si>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</si>
  <si>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</si>
  <si>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</si>
  <si>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</si>
  <si>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</si>
  <si>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</si>
  <si>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</si>
  <si>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</si>
  <si>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</si>
  <si>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</si>
  <si>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</si>
  <si>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</si>
  <si>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</si>
  <si>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</si>
  <si>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</si>
  <si>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</si>
  <si>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</si>
  <si>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</si>
  <si>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</si>
  <si>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</si>
  <si>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</si>
  <si>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</si>
  <si>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</si>
  <si>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</si>
  <si>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</si>
  <si>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</si>
  <si>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</si>
  <si>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</si>
  <si>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</si>
  <si>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</si>
  <si>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</si>
  <si>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</si>
  <si>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</si>
  <si>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</si>
  <si>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</si>
  <si>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</si>
  <si>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</si>
  <si>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</si>
  <si>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</si>
  <si>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</si>
  <si>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</si>
  <si>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</si>
  <si>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</si>
  <si>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</si>
  <si>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</si>
  <si>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</si>
  <si>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</si>
  <si>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</si>
  <si>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</si>
  <si>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</si>
  <si>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</si>
  <si>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</si>
  <si>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</si>
  <si>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</si>
  <si>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</si>
  <si>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</si>
  <si>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</si>
  <si>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</si>
  <si>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</si>
  <si>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</si>
  <si>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</si>
  <si>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</si>
  <si>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</si>
  <si>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</si>
  <si>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</si>
  <si>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</si>
  <si>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</si>
  <si>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</si>
  <si>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</si>
  <si>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</si>
  <si>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</si>
  <si>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</si>
  <si>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</si>
  <si>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</si>
  <si>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</si>
  <si>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</si>
  <si>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</si>
  <si>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</si>
  <si>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</si>
  <si>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</si>
  <si>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</si>
  <si>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</si>
  <si>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</si>
  <si>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</si>
  <si>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</si>
  <si>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</si>
  <si>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</si>
  <si>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</si>
  <si>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</si>
  <si>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</si>
  <si>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</si>
  <si>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</si>
  <si>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</si>
  <si>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</si>
  <si>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</si>
  <si>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</si>
  <si>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</si>
  <si>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</si>
  <si>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</si>
  <si>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</si>
  <si>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</si>
  <si>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</si>
  <si>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</si>
  <si>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</si>
  <si>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</si>
  <si>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</si>
  <si>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</si>
  <si>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</si>
  <si>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</si>
  <si>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</si>
  <si>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</si>
  <si>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</si>
  <si>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</si>
  <si>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</si>
  <si>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</si>
  <si>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</si>
  <si>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</si>
  <si>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</si>
  <si>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</si>
  <si>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</si>
  <si>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</si>
  <si>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</si>
  <si>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</si>
  <si>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</si>
  <si>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</si>
  <si>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</si>
  <si>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</si>
  <si>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</si>
  <si>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</si>
  <si>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</si>
  <si>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</si>
  <si>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</si>
  <si>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</si>
  <si>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</si>
  <si>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</si>
  <si>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</si>
  <si>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</si>
  <si>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</si>
  <si>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</si>
  <si>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</si>
  <si>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</si>
  <si>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</si>
  <si>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</si>
  <si>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</si>
  <si>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</si>
  <si>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</si>
  <si>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</si>
  <si>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</si>
  <si>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</si>
  <si>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</si>
  <si>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</si>
  <si>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</si>
  <si>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</si>
  <si>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</si>
  <si>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</si>
  <si>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</si>
  <si>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</si>
  <si>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</si>
  <si>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</si>
  <si>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</si>
  <si>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</si>
  <si>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</si>
  <si>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</si>
  <si>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</si>
  <si>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</si>
  <si>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</si>
  <si>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</si>
  <si>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</si>
  <si>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</si>
  <si>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</si>
  <si>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</si>
  <si>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</si>
  <si>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</si>
  <si>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</si>
  <si>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</si>
  <si>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</si>
  <si>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</si>
  <si>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</si>
  <si>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</si>
  <si>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</si>
  <si>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</si>
  <si>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</si>
  <si>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</si>
  <si>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</si>
  <si>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</si>
  <si>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</si>
  <si>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</si>
  <si>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</si>
  <si>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</si>
  <si>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</si>
  <si>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</si>
  <si>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</si>
  <si>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</si>
  <si>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</si>
  <si>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</si>
  <si>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</si>
  <si>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</si>
  <si>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</si>
  <si>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</si>
  <si>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</si>
  <si>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</si>
  <si>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</si>
  <si>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</si>
  <si>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</si>
  <si>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</si>
  <si>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</si>
  <si>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</si>
  <si>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</si>
  <si>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</si>
  <si>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</si>
  <si>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</si>
  <si>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</si>
  <si>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</si>
  <si>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</si>
  <si>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</si>
  <si>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</si>
  <si>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</si>
  <si>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</si>
  <si>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</si>
  <si>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</si>
  <si>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</si>
  <si>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</si>
  <si>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</si>
  <si>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</si>
  <si>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</si>
  <si>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</si>
  <si>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</si>
  <si>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</si>
  <si>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</si>
  <si>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</si>
  <si>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</si>
  <si>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</si>
  <si>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</si>
  <si>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</si>
  <si>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</si>
  <si>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</si>
  <si>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</si>
  <si>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</si>
  <si>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</si>
  <si>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</si>
  <si>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</si>
  <si>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</si>
  <si>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</si>
  <si>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</si>
  <si>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</si>
  <si>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</si>
  <si>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</si>
  <si>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</si>
  <si>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</si>
  <si>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</si>
  <si>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</si>
  <si>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</si>
  <si>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</si>
  <si>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</si>
  <si>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</si>
  <si>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</si>
  <si>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</si>
  <si>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</si>
  <si>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</si>
  <si>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</si>
  <si>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</si>
  <si>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</si>
  <si>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</si>
  <si>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</si>
  <si>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</si>
  <si>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</si>
  <si>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</si>
  <si>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</si>
  <si>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</si>
  <si>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</si>
  <si>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</si>
  <si>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</si>
  <si>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</si>
  <si>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</si>
  <si>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</si>
  <si>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</si>
  <si>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</si>
  <si>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</si>
  <si>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</si>
  <si>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</si>
  <si>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</si>
  <si>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</si>
  <si>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</si>
  <si>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</si>
  <si>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</si>
  <si>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</si>
  <si>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</si>
  <si>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</si>
  <si>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</si>
  <si>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</si>
  <si>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</si>
  <si>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</si>
  <si>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</si>
  <si>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</si>
  <si>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</si>
  <si>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</si>
  <si>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</si>
  <si>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</si>
  <si>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</si>
  <si>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</si>
  <si>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</si>
  <si>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</si>
  <si>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</si>
  <si>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</si>
  <si>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</si>
  <si>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</si>
  <si>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</si>
  <si>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</si>
  <si>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</si>
  <si>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</si>
  <si>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</si>
  <si>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</si>
  <si>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</si>
  <si>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</si>
  <si>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</si>
  <si>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</si>
  <si>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</si>
  <si>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</si>
  <si>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</si>
  <si>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</si>
  <si>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</si>
  <si>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</si>
  <si>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</si>
  <si>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</si>
  <si>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</si>
  <si>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</si>
  <si>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</si>
  <si>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</si>
  <si>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</si>
  <si>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</si>
  <si>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</si>
  <si>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</si>
  <si>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</si>
  <si>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</si>
  <si>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</si>
  <si>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</si>
  <si>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</si>
  <si>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</si>
  <si>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</si>
  <si>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</si>
  <si>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</si>
  <si>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</si>
  <si>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</si>
  <si>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</si>
  <si>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</si>
  <si>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</si>
  <si>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</si>
  <si>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</si>
  <si>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</si>
  <si>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</si>
  <si>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</si>
  <si>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</si>
  <si>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</si>
  <si>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</si>
  <si>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</si>
  <si>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</si>
  <si>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</si>
  <si>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</si>
  <si>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</si>
  <si>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</si>
  <si>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</si>
  <si>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</si>
  <si>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</si>
  <si>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</si>
  <si>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</si>
  <si>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</si>
  <si>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</si>
  <si>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</si>
  <si>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</si>
  <si>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</si>
  <si>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</si>
  <si>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</si>
  <si>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</si>
  <si>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</si>
  <si>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</si>
  <si>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</si>
  <si>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</si>
  <si>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</si>
  <si>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</si>
  <si>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</si>
  <si>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</si>
  <si>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</si>
  <si>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</si>
  <si>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</si>
  <si>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</si>
  <si>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</si>
  <si>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</si>
  <si>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</si>
  <si>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</si>
  <si>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</si>
  <si>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</si>
  <si>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</si>
  <si>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</si>
  <si>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</si>
  <si>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</si>
  <si>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</si>
  <si>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</si>
  <si>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</si>
  <si>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</si>
  <si>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</si>
  <si>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</si>
  <si>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</si>
  <si>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</si>
  <si>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</si>
  <si>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</si>
  <si>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</si>
  <si>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</si>
  <si>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</si>
  <si>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</si>
  <si>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</si>
  <si>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</si>
  <si>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</si>
  <si>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</si>
  <si>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</si>
  <si>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</si>
  <si>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</si>
  <si>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</si>
  <si>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</si>
  <si>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</si>
  <si>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</si>
  <si>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</si>
  <si>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</si>
  <si>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</si>
  <si>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</si>
  <si>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</si>
  <si>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</si>
  <si>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</si>
  <si>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</si>
  <si>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</si>
  <si>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</si>
  <si>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</si>
  <si>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</si>
  <si>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</si>
  <si>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</si>
  <si>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</si>
  <si>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</si>
  <si>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</si>
  <si>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</si>
  <si>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</si>
  <si>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</si>
  <si>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</si>
  <si>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</si>
  <si>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</si>
  <si>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</si>
  <si>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</si>
  <si>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</si>
  <si>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</si>
  <si>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</si>
  <si>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</si>
  <si>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</si>
  <si>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</si>
  <si>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</si>
  <si>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</si>
  <si>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</si>
  <si>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</si>
  <si>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</si>
  <si>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</si>
  <si>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</si>
  <si>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</si>
  <si>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</si>
  <si>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</si>
  <si>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</si>
  <si>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</si>
  <si>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</si>
  <si>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</si>
  <si>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</si>
  <si>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</si>
  <si>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</si>
  <si>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</si>
  <si>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</si>
  <si>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</si>
  <si>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</si>
  <si>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</si>
  <si>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</si>
  <si>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</si>
  <si>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</si>
  <si>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</si>
  <si>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</si>
  <si>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</si>
  <si>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</si>
  <si>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</si>
  <si>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</si>
  <si>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</si>
  <si>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</si>
  <si>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</si>
  <si>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</si>
  <si>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</si>
  <si>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</si>
  <si>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</si>
  <si>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</si>
  <si>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</si>
  <si>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</si>
  <si>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</si>
  <si>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</si>
  <si>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</si>
  <si>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</si>
  <si>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</si>
  <si>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</si>
  <si>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</si>
  <si>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</si>
  <si>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</si>
  <si>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</si>
  <si>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</si>
  <si>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</si>
  <si>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</si>
  <si>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</si>
  <si>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</si>
  <si>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</si>
  <si>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</si>
  <si>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</si>
  <si>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</si>
  <si>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</si>
  <si>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</si>
  <si>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</si>
  <si>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</si>
  <si>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</si>
  <si>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</si>
  <si>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</si>
  <si>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</si>
  <si>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</si>
  <si>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</si>
  <si>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</si>
  <si>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</si>
  <si>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</si>
  <si>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</si>
  <si>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</si>
  <si>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</si>
  <si>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</si>
  <si>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</si>
  <si>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</si>
  <si>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</si>
  <si>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</si>
  <si>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</si>
  <si>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</si>
  <si>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</si>
  <si>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</si>
  <si>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</si>
  <si>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</si>
  <si>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</si>
  <si>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</si>
  <si>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</si>
  <si>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</si>
  <si>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</si>
  <si>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</si>
  <si>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</si>
  <si>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</si>
  <si>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</si>
  <si>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</si>
  <si>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</si>
  <si>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</si>
  <si>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</si>
  <si>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</si>
  <si>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</si>
  <si>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</si>
  <si>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</si>
  <si>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</si>
  <si>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</si>
  <si>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</si>
  <si>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</si>
  <si>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</si>
  <si>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</si>
  <si>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</si>
  <si>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</si>
  <si>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</si>
  <si>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</si>
  <si>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</si>
  <si>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</si>
  <si>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</si>
  <si>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</si>
  <si>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</si>
  <si>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</si>
  <si>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</si>
  <si>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</si>
  <si>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</si>
  <si>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</si>
  <si>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</si>
  <si>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</si>
  <si>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</si>
  <si>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</si>
  <si>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</si>
  <si>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</si>
  <si>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</si>
  <si>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</si>
  <si>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</si>
  <si>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</si>
  <si>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</si>
  <si>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</si>
  <si>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</si>
  <si>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</si>
  <si>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</si>
  <si>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</si>
  <si>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</si>
  <si>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</si>
  <si>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</si>
  <si>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</si>
  <si>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</si>
  <si>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</si>
  <si>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</si>
  <si>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</si>
  <si>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</si>
  <si>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</si>
  <si>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</si>
  <si>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</si>
  <si>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</si>
  <si>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</si>
  <si>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</si>
  <si>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</si>
  <si>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</si>
  <si>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</si>
  <si>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</si>
  <si>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</si>
  <si>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</si>
  <si>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</si>
  <si>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</si>
  <si>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</si>
  <si>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</si>
  <si>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</si>
  <si>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</si>
  <si>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</si>
  <si>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</si>
  <si>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</si>
  <si>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</si>
  <si>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</si>
  <si>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</si>
  <si>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</si>
  <si>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</si>
  <si>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</si>
  <si>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</si>
  <si>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</si>
  <si>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</si>
  <si>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</si>
  <si>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</si>
  <si>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</si>
  <si>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</si>
  <si>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</si>
  <si>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</si>
  <si>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</si>
  <si>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</si>
  <si>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</si>
  <si>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</si>
  <si>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</si>
  <si>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</si>
  <si>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</si>
  <si>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</si>
  <si>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</si>
  <si>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</si>
  <si>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</si>
  <si>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</si>
  <si>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</si>
  <si>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</si>
  <si>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</si>
  <si>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</si>
  <si>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</si>
  <si>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</si>
  <si>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</si>
  <si>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</si>
  <si>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</si>
  <si>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</si>
  <si>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</si>
  <si>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</si>
  <si>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</si>
  <si>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</si>
  <si>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</si>
  <si>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</si>
  <si>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</si>
  <si>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</si>
  <si>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</si>
  <si>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</si>
  <si>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</si>
  <si>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</si>
  <si>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</si>
  <si>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</si>
  <si>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</si>
  <si>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</si>
  <si>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</si>
  <si>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</si>
  <si>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</si>
  <si>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</si>
  <si>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</si>
  <si>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</si>
  <si>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</si>
  <si>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</si>
  <si>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</si>
  <si>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</si>
  <si>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</si>
  <si>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</si>
  <si>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</si>
  <si>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</si>
  <si>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</si>
  <si>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</si>
  <si>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</si>
  <si>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</si>
  <si>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</si>
  <si>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</si>
  <si>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</si>
  <si>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</si>
  <si>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</si>
  <si>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</si>
  <si>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</si>
  <si>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</si>
  <si>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</si>
  <si>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</si>
  <si>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</si>
  <si>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</si>
  <si>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</si>
  <si>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</si>
  <si>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</si>
  <si>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</si>
  <si>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</si>
  <si>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</si>
  <si>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</si>
  <si>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</si>
  <si>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</si>
  <si>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</si>
  <si>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</si>
  <si>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</si>
  <si>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</si>
  <si>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</si>
  <si>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</si>
  <si>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</si>
  <si>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</si>
  <si>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</si>
  <si>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</si>
  <si>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</si>
  <si>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</si>
  <si>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</si>
  <si>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</si>
  <si>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</si>
  <si>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</si>
  <si>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</si>
  <si>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</si>
  <si>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</si>
  <si>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</si>
  <si>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</si>
  <si>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</si>
  <si>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</si>
  <si>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</si>
  <si>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</si>
  <si>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</si>
  <si>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</si>
  <si>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</si>
  <si>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</si>
  <si>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</si>
  <si>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</si>
  <si>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</si>
  <si>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</si>
  <si>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</si>
  <si>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</si>
  <si>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</si>
  <si>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</si>
  <si>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</si>
  <si>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</si>
  <si>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</si>
  <si>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</si>
  <si>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</si>
  <si>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</si>
  <si>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</si>
  <si>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</si>
  <si>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</si>
  <si>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</si>
  <si>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</si>
  <si>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</si>
  <si>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</si>
  <si>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</si>
  <si>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</si>
  <si>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</si>
  <si>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</si>
  <si>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</si>
  <si>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</si>
  <si>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</si>
  <si>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</si>
  <si>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</si>
  <si>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</si>
  <si>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</si>
  <si>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</si>
  <si>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</si>
  <si>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</si>
  <si>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</si>
  <si>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</si>
  <si>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</si>
  <si>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</si>
  <si>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</si>
  <si>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</si>
  <si>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</si>
  <si>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</si>
  <si>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</si>
  <si>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</si>
  <si>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</si>
  <si>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</si>
  <si>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</si>
  <si>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</si>
  <si>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</si>
  <si>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</si>
  <si>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</si>
  <si>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</si>
  <si>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</si>
  <si>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</si>
  <si>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</si>
  <si>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</si>
  <si>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</si>
  <si>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</si>
  <si>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</si>
  <si>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</si>
  <si>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</si>
  <si>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</si>
  <si>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</si>
  <si>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</si>
  <si>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</si>
  <si>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</si>
  <si>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</si>
  <si>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</si>
  <si>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</si>
  <si>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</si>
  <si>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</si>
  <si>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</si>
  <si>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</si>
  <si>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</si>
  <si>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</si>
  <si>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</si>
  <si>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</si>
  <si>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</si>
  <si>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</si>
  <si>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</si>
  <si>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</si>
  <si>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</si>
  <si>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</si>
  <si>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</si>
  <si>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</si>
  <si>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</si>
  <si>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</si>
  <si>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</si>
  <si>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</si>
  <si>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</si>
  <si>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</si>
  <si>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</si>
  <si>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</si>
  <si>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</si>
  <si>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</si>
  <si>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</si>
  <si>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</si>
  <si>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</si>
  <si>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</si>
  <si>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</si>
  <si>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</si>
  <si>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</si>
  <si>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</si>
  <si>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</si>
  <si>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</si>
  <si>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</si>
  <si>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</si>
  <si>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</si>
  <si>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</si>
  <si>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</si>
  <si>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</si>
  <si>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</si>
  <si>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</si>
  <si>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</si>
  <si>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</si>
  <si>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</si>
  <si>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</si>
  <si>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</si>
  <si>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</si>
  <si>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</si>
  <si>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</si>
  <si>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</si>
  <si>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</si>
  <si>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</si>
  <si>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</si>
  <si>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</si>
  <si>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</si>
  <si>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</si>
  <si>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</si>
  <si>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</si>
  <si>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</si>
  <si>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</si>
  <si>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</si>
  <si>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</si>
  <si>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</si>
  <si>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</si>
  <si>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</si>
  <si>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</si>
  <si>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</si>
  <si>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</si>
  <si>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</si>
  <si>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</si>
  <si>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</si>
  <si>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</si>
  <si>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</si>
  <si>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</si>
  <si>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</si>
  <si>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</si>
  <si>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</si>
  <si>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</si>
  <si>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</si>
  <si>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</si>
  <si>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</si>
  <si>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</si>
  <si>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</si>
  <si>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</si>
  <si>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</si>
  <si>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</si>
  <si>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</si>
  <si>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</si>
  <si>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</si>
  <si>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</si>
  <si>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</si>
  <si>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</si>
  <si>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</si>
  <si>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</si>
  <si>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</si>
  <si>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</si>
  <si>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</si>
  <si>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</si>
  <si>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</si>
  <si>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</si>
  <si>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</si>
  <si>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</si>
  <si>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</si>
  <si>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</si>
  <si>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</si>
  <si>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</si>
  <si>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</si>
  <si>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</si>
  <si>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</si>
  <si>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</si>
  <si>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</si>
  <si>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</si>
  <si>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</si>
  <si>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</si>
  <si>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</si>
  <si>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</si>
  <si>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</si>
  <si>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</si>
  <si>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</si>
  <si>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</si>
  <si>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</si>
  <si>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</si>
  <si>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</si>
  <si>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</si>
  <si>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</si>
  <si>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</si>
  <si>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</si>
  <si>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</si>
  <si>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</si>
  <si>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</si>
  <si>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</si>
  <si>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</si>
  <si>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</si>
  <si>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</si>
  <si>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</si>
  <si>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</si>
  <si>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</si>
  <si>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</si>
  <si>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</si>
  <si>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</si>
  <si>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</si>
  <si>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</si>
  <si>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</si>
  <si>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</si>
  <si>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</si>
  <si>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</si>
  <si>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</si>
  <si>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</si>
  <si>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</si>
  <si>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</si>
  <si>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</si>
  <si>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</si>
  <si>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</si>
  <si>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</si>
  <si>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</si>
  <si>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</si>
  <si>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</si>
  <si>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</si>
  <si>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</si>
  <si>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</si>
  <si>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</si>
  <si>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</si>
  <si>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</si>
  <si>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</si>
  <si>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</si>
  <si>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</si>
  <si>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</si>
  <si>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</si>
  <si>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</si>
  <si>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</si>
  <si>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</si>
  <si>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</si>
  <si>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</si>
  <si>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</si>
  <si>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</si>
  <si>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</si>
  <si>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</si>
  <si>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</si>
  <si>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</si>
  <si>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</si>
  <si>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</si>
  <si>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</si>
  <si>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</si>
  <si>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</si>
  <si>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</si>
  <si>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</si>
  <si>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</si>
  <si>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</si>
  <si>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</si>
  <si>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</si>
  <si>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</si>
  <si>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</si>
  <si>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</si>
  <si>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</si>
  <si>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</si>
  <si>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</si>
  <si>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</si>
  <si>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</si>
  <si>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</si>
  <si>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</si>
  <si>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</si>
  <si>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</si>
  <si>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</si>
  <si>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</si>
  <si>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</si>
  <si>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</si>
  <si>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</si>
  <si>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</si>
  <si>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</si>
  <si>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</si>
  <si>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</si>
  <si>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</si>
  <si>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</si>
  <si>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</si>
  <si>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</si>
  <si>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</si>
  <si>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</si>
  <si>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</si>
  <si>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</si>
  <si>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</si>
  <si>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</si>
  <si>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</si>
  <si>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</si>
  <si>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</si>
  <si>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</si>
  <si>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</si>
  <si>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</si>
  <si>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</si>
  <si>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</si>
  <si>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</si>
  <si>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</si>
  <si>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</si>
  <si>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</si>
  <si>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</si>
  <si>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</si>
  <si>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</si>
  <si>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</si>
  <si>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</si>
  <si>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</si>
  <si>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</si>
  <si>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</si>
  <si>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</si>
  <si>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</si>
  <si>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</si>
  <si>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</si>
  <si>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</si>
  <si>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</si>
  <si>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</si>
  <si>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</si>
  <si>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</si>
  <si>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</si>
  <si>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</si>
  <si>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</si>
  <si>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</si>
  <si>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</si>
  <si>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</si>
  <si>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</si>
  <si>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</si>
  <si>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</si>
  <si>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</si>
  <si>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</si>
  <si>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</si>
  <si>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</si>
  <si>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</si>
  <si>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</si>
  <si>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</si>
  <si>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</si>
  <si>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</si>
  <si>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</si>
  <si>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</si>
  <si>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</si>
  <si>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</si>
  <si>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</si>
  <si>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</si>
  <si>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</si>
  <si>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</si>
  <si>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</si>
  <si>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</si>
  <si>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</si>
  <si>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</si>
  <si>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</si>
  <si>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</si>
  <si>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</si>
  <si>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</si>
  <si>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</si>
  <si>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</si>
  <si>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</si>
  <si>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</si>
  <si>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</si>
  <si>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</si>
  <si>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</si>
  <si>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</si>
  <si>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</si>
  <si>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</si>
  <si>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</si>
  <si>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</si>
  <si>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</si>
  <si>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</si>
  <si>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</si>
  <si>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</si>
  <si>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</si>
  <si>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</si>
  <si>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</si>
  <si>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</si>
  <si>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</si>
  <si>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</si>
  <si>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</si>
  <si>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</si>
  <si>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</si>
  <si>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</si>
  <si>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</si>
  <si>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</si>
  <si>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</si>
  <si>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</si>
  <si>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</si>
  <si>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</si>
  <si>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</si>
  <si>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</si>
  <si>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</si>
  <si>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</si>
  <si>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</si>
  <si>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</si>
  <si>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</si>
  <si>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</si>
  <si>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</si>
  <si>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</si>
  <si>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</si>
  <si>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</si>
  <si>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</si>
  <si>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</si>
  <si>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</si>
  <si>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</si>
  <si>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</si>
  <si>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</si>
  <si>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</si>
  <si>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</si>
  <si>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</si>
  <si>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</si>
  <si>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</si>
  <si>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</si>
  <si>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</si>
  <si>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</si>
  <si>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</si>
  <si>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</si>
  <si>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</si>
  <si>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</si>
  <si>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</si>
  <si>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</si>
  <si>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</si>
  <si>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</si>
  <si>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</si>
  <si>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</si>
  <si>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</si>
  <si>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</si>
  <si>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</si>
  <si>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</si>
  <si>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</si>
  <si>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</si>
  <si>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</si>
  <si>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</si>
  <si>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</si>
  <si>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</si>
  <si>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</si>
  <si>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</si>
  <si>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</si>
  <si>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</si>
  <si>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</si>
  <si>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</si>
  <si>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</si>
  <si>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</si>
  <si>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</si>
  <si>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</si>
  <si>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</si>
  <si>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</si>
  <si>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</si>
  <si>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</si>
  <si>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</si>
  <si>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</si>
  <si>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</si>
  <si>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</si>
  <si>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</si>
  <si>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</si>
  <si>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</si>
  <si>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</si>
  <si>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</si>
  <si>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</si>
  <si>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</si>
  <si>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</si>
  <si>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</si>
  <si>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</si>
  <si>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</si>
  <si>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</si>
  <si>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</si>
  <si>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</si>
  <si>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</si>
  <si>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</si>
  <si>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</si>
  <si>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</si>
  <si>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</si>
  <si>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</si>
  <si>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</si>
  <si>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</si>
  <si>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</si>
  <si>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</si>
  <si>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</si>
  <si>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</si>
  <si>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</si>
  <si>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</si>
  <si>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</si>
  <si>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</si>
  <si>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</si>
  <si>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</si>
  <si>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</si>
  <si>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</si>
  <si>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</si>
  <si>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</si>
  <si>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</si>
  <si>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</si>
  <si>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</si>
  <si>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</si>
  <si>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</si>
  <si>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</si>
  <si>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</si>
  <si>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</si>
  <si>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</si>
  <si>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</si>
  <si>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</si>
  <si>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</si>
  <si>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</si>
  <si>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</si>
  <si>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</si>
  <si>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</si>
  <si>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</si>
  <si>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</si>
  <si>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</si>
  <si>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</si>
  <si>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</si>
  <si>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</si>
  <si>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</si>
  <si>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</si>
  <si>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</si>
  <si>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</si>
  <si>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</si>
  <si>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</si>
  <si>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</si>
  <si>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</si>
  <si>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</si>
  <si>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</si>
  <si>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</si>
  <si>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</si>
  <si>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</si>
  <si>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</si>
  <si>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</si>
  <si>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</si>
  <si>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</si>
  <si>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</si>
  <si>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</si>
  <si>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</si>
  <si>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</si>
  <si>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</si>
  <si>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</si>
  <si>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</si>
  <si>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</si>
  <si>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</si>
  <si>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</si>
  <si>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</si>
  <si>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</si>
  <si>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</si>
  <si>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</si>
  <si>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</si>
  <si>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</si>
  <si>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</si>
  <si>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</si>
  <si>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</si>
  <si>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</si>
  <si>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</si>
  <si>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</si>
  <si>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</si>
  <si>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</si>
  <si>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</si>
  <si>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</si>
  <si>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</si>
  <si>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</si>
  <si>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</si>
  <si>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</si>
  <si>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</si>
  <si>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</si>
  <si>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</si>
  <si>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</si>
  <si>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</si>
  <si>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</si>
  <si>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</si>
  <si>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</si>
  <si>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</si>
  <si>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</si>
  <si>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</si>
  <si>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</si>
  <si>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</si>
  <si>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</si>
  <si>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</si>
  <si>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</si>
  <si>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</si>
  <si>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</si>
  <si>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</si>
  <si>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</si>
  <si>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</si>
  <si>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</si>
  <si>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</si>
  <si>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</si>
  <si>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</si>
  <si>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</si>
  <si>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</si>
  <si>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</si>
  <si>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</si>
  <si>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</si>
  <si>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</si>
  <si>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</si>
  <si>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</si>
  <si>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</si>
  <si>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</si>
  <si>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</si>
  <si>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</si>
  <si>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</si>
  <si>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</si>
  <si>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</si>
  <si>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</si>
  <si>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</si>
  <si>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</si>
  <si>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</si>
  <si>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</si>
  <si>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</si>
  <si>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</si>
  <si>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</si>
  <si>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</si>
  <si>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</si>
  <si>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</si>
  <si>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</si>
  <si>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</si>
  <si>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</si>
  <si>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</si>
  <si>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</si>
  <si>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</si>
  <si>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</si>
  <si>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</si>
  <si>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</si>
  <si>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</si>
  <si>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</si>
  <si>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</si>
  <si>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</si>
  <si>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</si>
  <si>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</si>
  <si>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</si>
  <si>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</si>
  <si>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</si>
  <si>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</si>
  <si>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</si>
  <si>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</si>
  <si>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</si>
  <si>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</si>
  <si>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</si>
  <si>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</si>
  <si>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</si>
  <si>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</si>
  <si>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</si>
  <si>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</si>
  <si>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</si>
  <si>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</si>
  <si>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</si>
  <si>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</si>
  <si>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</si>
  <si>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</si>
  <si>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</si>
  <si>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</si>
  <si>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</si>
  <si>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</si>
  <si>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</si>
  <si>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</si>
  <si>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</si>
  <si>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</si>
  <si>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</si>
  <si>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</si>
  <si>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</si>
  <si>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</si>
  <si>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</si>
  <si>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</si>
  <si>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</si>
  <si>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</si>
  <si>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</si>
  <si>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</si>
  <si>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</si>
  <si>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</si>
  <si>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</si>
  <si>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</si>
  <si>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</si>
  <si>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</si>
  <si>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</si>
  <si>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</si>
  <si>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</si>
  <si>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</si>
  <si>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</si>
  <si>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</si>
  <si>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</si>
  <si>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</si>
  <si>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</si>
  <si>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</si>
  <si>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</si>
  <si>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</si>
  <si>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</si>
  <si>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</si>
  <si>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</si>
  <si>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</si>
  <si>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</si>
  <si>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</si>
  <si>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</si>
  <si>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</si>
  <si>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</si>
  <si>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</si>
  <si>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</si>
  <si>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</si>
  <si>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</si>
  <si>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</si>
  <si>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</si>
  <si>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</si>
  <si>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</si>
  <si>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</si>
  <si>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</si>
  <si>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</si>
  <si>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</si>
  <si>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</si>
  <si>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</si>
  <si>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</si>
  <si>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</si>
  <si>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</si>
  <si>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</si>
  <si>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</si>
  <si>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</si>
  <si>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</si>
  <si>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</si>
  <si>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</si>
  <si>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</si>
  <si>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</si>
  <si>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</si>
  <si>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</si>
  <si>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</si>
  <si>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</si>
  <si>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</si>
  <si>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</si>
  <si>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</si>
  <si>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</si>
  <si>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</si>
  <si>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</si>
  <si>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</si>
  <si>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</si>
  <si>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</si>
  <si>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</si>
  <si>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</si>
  <si>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</si>
  <si>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</si>
  <si>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</si>
  <si>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</si>
  <si>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</si>
  <si>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</si>
  <si>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</si>
  <si>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</si>
  <si>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</si>
  <si>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</si>
  <si>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</si>
  <si>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</si>
  <si>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</si>
  <si>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</si>
  <si>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</si>
  <si>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</si>
  <si>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</si>
  <si>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</si>
  <si>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</si>
  <si>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</si>
  <si>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</si>
  <si>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</si>
  <si>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</si>
  <si>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</si>
  <si>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</si>
  <si>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</si>
  <si>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</si>
  <si>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</si>
  <si>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</si>
  <si>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</si>
  <si>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</si>
  <si>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</si>
  <si>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</si>
  <si>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</si>
  <si>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</si>
  <si>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</si>
  <si>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</si>
  <si>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</si>
  <si>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</si>
  <si>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</si>
  <si>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</si>
  <si>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</si>
  <si>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</si>
  <si>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</si>
  <si>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</si>
  <si>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</si>
  <si>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</si>
  <si>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</si>
  <si>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</si>
  <si>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</si>
  <si>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</si>
  <si>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</si>
  <si>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</si>
  <si>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</si>
  <si>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</si>
  <si>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</si>
  <si>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</si>
  <si>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</si>
  <si>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</si>
  <si>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</si>
  <si>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</si>
  <si>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</si>
  <si>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</si>
  <si>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</si>
  <si>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</si>
  <si>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</si>
  <si>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</si>
  <si>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</si>
  <si>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</si>
  <si>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</si>
  <si>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</si>
  <si>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</si>
  <si>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</si>
  <si>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</si>
  <si>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</si>
  <si>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</si>
  <si>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</si>
  <si>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</si>
  <si>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</si>
  <si>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</si>
  <si>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</si>
  <si>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</si>
  <si>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</si>
  <si>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</si>
  <si>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</si>
  <si>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</si>
  <si>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</si>
  <si>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</si>
  <si>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</si>
  <si>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</si>
  <si>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</si>
  <si>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</si>
  <si>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</si>
  <si>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</si>
  <si>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</si>
  <si>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</si>
  <si>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</si>
  <si>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</si>
  <si>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</si>
  <si>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</si>
  <si>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</si>
  <si>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</si>
  <si>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</si>
  <si>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</si>
  <si>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</si>
  <si>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</si>
  <si>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</si>
  <si>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</si>
  <si>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</si>
  <si>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</si>
  <si>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</si>
  <si>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</si>
  <si>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</si>
  <si>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</si>
  <si>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</si>
  <si>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</si>
  <si>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</si>
  <si>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</si>
  <si>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</si>
  <si>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</si>
  <si>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</si>
  <si>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</si>
  <si>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</si>
  <si>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</si>
  <si>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</si>
  <si>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</si>
  <si>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</si>
  <si>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</si>
  <si>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</si>
  <si>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</si>
  <si>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</si>
  <si>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</si>
  <si>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</si>
  <si>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</si>
  <si>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</si>
  <si>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</si>
  <si>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</si>
  <si>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</si>
  <si>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</si>
  <si>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</si>
  <si>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</si>
  <si>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</si>
  <si>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</si>
  <si>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</si>
  <si>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</si>
  <si>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</si>
  <si>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</si>
  <si>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</si>
  <si>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</si>
  <si>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</si>
  <si>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</si>
  <si>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</si>
  <si>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</si>
  <si>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</si>
  <si>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</si>
  <si>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</si>
  <si>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</si>
  <si>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</si>
  <si>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</si>
  <si>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</si>
  <si>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</si>
  <si>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</si>
  <si>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</si>
  <si>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</si>
  <si>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</si>
  <si>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</si>
  <si>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</si>
  <si>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</si>
  <si>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</si>
  <si>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</si>
  <si>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</si>
  <si>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</si>
  <si>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</si>
  <si>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</si>
  <si>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</si>
  <si>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</si>
  <si>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</si>
  <si>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</si>
  <si>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</si>
  <si>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</si>
  <si>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</si>
  <si>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</si>
  <si>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</si>
  <si>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</si>
  <si>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</si>
  <si>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</si>
  <si>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</si>
  <si>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</si>
  <si>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</si>
  <si>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</si>
  <si>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</si>
  <si>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</si>
  <si>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</si>
  <si>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</si>
  <si>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</si>
  <si>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</si>
  <si>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</si>
  <si>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</si>
  <si>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</si>
  <si>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</si>
  <si>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</si>
  <si>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</si>
  <si>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</si>
  <si>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</si>
  <si>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</si>
  <si>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</si>
  <si>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</si>
  <si>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</si>
  <si>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</si>
  <si>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</si>
  <si>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</si>
  <si>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</si>
  <si>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</si>
  <si>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</si>
  <si>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</si>
  <si>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</si>
  <si>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</si>
  <si>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</si>
  <si>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</si>
  <si>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</si>
  <si>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</si>
  <si>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</si>
  <si>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</si>
  <si>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</si>
  <si>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</si>
  <si>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</si>
  <si>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</si>
  <si>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</si>
  <si>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</si>
  <si>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</si>
  <si>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</si>
  <si>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</si>
  <si>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</si>
  <si>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</si>
  <si>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</si>
  <si>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</si>
  <si>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</si>
  <si>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</si>
  <si>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</si>
  <si>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</si>
  <si>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</si>
  <si>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</si>
  <si>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</si>
  <si>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</si>
  <si>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</si>
  <si>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</si>
  <si>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</si>
  <si>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</si>
  <si>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</si>
  <si>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</si>
  <si>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</si>
  <si>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</si>
  <si>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</si>
  <si>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</si>
  <si>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</si>
  <si>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</si>
  <si>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</si>
  <si>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</si>
  <si>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</si>
  <si>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</si>
  <si>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</si>
  <si>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</si>
  <si>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</si>
  <si>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</si>
  <si>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</si>
  <si>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</si>
  <si>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</si>
  <si>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</si>
  <si>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</si>
  <si>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</si>
  <si>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</si>
  <si>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</si>
  <si>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</si>
  <si>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</si>
  <si>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</si>
  <si>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</si>
  <si>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</si>
  <si>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</si>
  <si>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</si>
  <si>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</si>
  <si>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</si>
  <si>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</si>
  <si>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</si>
  <si>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</si>
  <si>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</si>
  <si>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</si>
  <si>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</si>
  <si>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</si>
  <si>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</si>
  <si>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</si>
  <si>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</si>
  <si>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</si>
  <si>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</si>
  <si>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</si>
  <si>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</si>
  <si>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</si>
  <si>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</si>
  <si>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</si>
  <si>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</si>
  <si>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</si>
  <si>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</si>
  <si>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</si>
  <si>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</si>
  <si>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</si>
  <si>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</si>
  <si>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</si>
  <si>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</si>
  <si>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</si>
  <si>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</si>
  <si>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</si>
  <si>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</si>
  <si>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</si>
  <si>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</si>
  <si>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</si>
  <si>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</si>
  <si>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</si>
  <si>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</si>
  <si>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</si>
  <si>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</si>
  <si>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</si>
  <si>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</si>
  <si>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</si>
  <si>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</si>
  <si>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</si>
  <si>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</si>
  <si>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</si>
  <si>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</si>
  <si>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</si>
  <si>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</si>
  <si>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</si>
  <si>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</si>
  <si>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</si>
  <si>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</si>
  <si>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</si>
  <si>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</si>
  <si>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</si>
  <si>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</si>
  <si>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</si>
  <si>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</si>
  <si>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</si>
  <si>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</si>
  <si>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</si>
  <si>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</si>
  <si>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</si>
  <si>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</si>
  <si>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</si>
  <si>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</si>
  <si>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</si>
  <si>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</si>
  <si>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</si>
  <si>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</si>
  <si>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</si>
  <si>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</si>
  <si>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</si>
  <si>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</si>
  <si>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</si>
  <si>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</si>
  <si>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</si>
  <si>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</si>
  <si>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</si>
  <si>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</si>
  <si>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</si>
  <si>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</si>
  <si>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</si>
  <si>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</si>
  <si>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</si>
  <si>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</si>
  <si>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</si>
  <si>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</si>
  <si>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</si>
  <si>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</si>
  <si>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</si>
  <si>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</si>
  <si>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</si>
  <si>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</si>
  <si>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</si>
  <si>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</si>
  <si>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</si>
  <si>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</si>
  <si>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</si>
  <si>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</si>
  <si>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</si>
  <si>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</si>
  <si>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</si>
  <si>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</si>
  <si>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</si>
  <si>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</si>
  <si>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</si>
  <si>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</si>
  <si>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</si>
  <si>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</si>
  <si>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</si>
  <si>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</si>
  <si>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</si>
  <si>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</si>
  <si>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</si>
  <si>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</si>
  <si>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</si>
  <si>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</si>
  <si>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</si>
  <si>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</si>
  <si>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</si>
  <si>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</si>
  <si>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</si>
  <si>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</si>
  <si>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</si>
  <si>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</si>
  <si>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</si>
  <si>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</si>
  <si>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</si>
  <si>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</si>
  <si>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</si>
  <si>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</si>
  <si>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</si>
  <si>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</si>
  <si>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</si>
  <si>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</si>
  <si>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</si>
  <si>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</si>
  <si>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</si>
  <si>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</si>
  <si>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</si>
  <si>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</si>
  <si>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</si>
  <si>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</si>
  <si>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</si>
  <si>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</si>
  <si>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</si>
  <si>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</si>
  <si>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</si>
  <si>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</si>
  <si>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</si>
  <si>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</si>
  <si>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</si>
  <si>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</si>
  <si>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</si>
  <si>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</si>
  <si>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</si>
  <si>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</si>
  <si>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</si>
  <si>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</si>
  <si>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</si>
  <si>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</si>
  <si>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</si>
  <si>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</si>
  <si>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</si>
  <si>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</si>
  <si>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</si>
  <si>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</si>
  <si>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</si>
  <si>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</si>
  <si>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</si>
  <si>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</si>
  <si>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</si>
  <si>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</si>
  <si>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</si>
  <si>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</si>
  <si>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</si>
  <si>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</si>
  <si>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</si>
  <si>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</si>
  <si>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</si>
  <si>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</si>
  <si>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</si>
  <si>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</si>
  <si>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</si>
  <si>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</si>
  <si>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</si>
  <si>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</si>
  <si>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</si>
  <si>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</si>
  <si>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</si>
  <si>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</si>
  <si>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</si>
  <si>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</si>
  <si>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</si>
  <si>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</si>
  <si>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</si>
  <si>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</si>
  <si>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</si>
  <si>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</si>
  <si>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</si>
  <si>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</si>
  <si>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</si>
  <si>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</si>
  <si>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</si>
  <si>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</si>
  <si>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</si>
  <si>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</si>
  <si>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</si>
  <si>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</si>
  <si>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</si>
  <si>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</si>
  <si>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</si>
  <si>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</si>
  <si>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</si>
  <si>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</si>
  <si>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</si>
  <si>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</si>
  <si>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</si>
  <si>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</si>
  <si>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</si>
  <si>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</si>
  <si>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</si>
  <si>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</si>
  <si>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</si>
  <si>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</si>
  <si>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</si>
  <si>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</si>
  <si>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</si>
  <si>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</si>
  <si>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</si>
  <si>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</si>
  <si>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</si>
  <si>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</si>
  <si>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</si>
  <si>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</si>
  <si>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</si>
  <si>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</si>
  <si>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</si>
  <si>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</si>
  <si>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</si>
  <si>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</si>
  <si>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</si>
  <si>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</si>
  <si>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</si>
  <si>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</si>
  <si>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</si>
  <si>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</si>
  <si>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</si>
  <si>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</si>
  <si>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</si>
  <si>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</si>
  <si>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</si>
  <si>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</si>
  <si>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</si>
  <si>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</si>
  <si>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</si>
  <si>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</si>
  <si>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</si>
  <si>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</si>
  <si>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</si>
  <si>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</si>
  <si>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</si>
  <si>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</si>
  <si>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</si>
  <si>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</si>
  <si>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</si>
  <si>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</si>
  <si>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</si>
  <si>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</si>
  <si>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</si>
  <si>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</si>
  <si>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</si>
  <si>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</si>
  <si>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</si>
  <si>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</si>
  <si>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</si>
  <si>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</si>
  <si>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</si>
  <si>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</si>
  <si>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</si>
  <si>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</si>
  <si>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</si>
  <si>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</si>
  <si>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</si>
  <si>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</si>
  <si>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</si>
  <si>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</si>
  <si>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</si>
  <si>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</si>
  <si>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</si>
  <si>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</si>
  <si>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</si>
  <si>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</si>
  <si>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</si>
  <si>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</si>
  <si>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</si>
  <si>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</si>
  <si>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</si>
  <si>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</si>
  <si>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</si>
  <si>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</si>
  <si>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</si>
  <si>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</si>
  <si>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</si>
  <si>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</si>
  <si>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</si>
  <si>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</si>
  <si>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</si>
  <si>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</si>
  <si>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</si>
  <si>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</si>
  <si>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</si>
  <si>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</si>
  <si>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</si>
  <si>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</si>
  <si>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</si>
  <si>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</si>
  <si>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</si>
  <si>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</si>
  <si>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</si>
  <si>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</si>
  <si>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</si>
  <si>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</si>
  <si>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</si>
  <si>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</si>
  <si>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</si>
  <si>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</si>
  <si>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</si>
  <si>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</si>
  <si>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</si>
  <si>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</si>
  <si>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</si>
  <si>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</si>
  <si>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</si>
  <si>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</si>
  <si>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</si>
  <si>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</si>
  <si>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</si>
  <si>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</si>
  <si>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</si>
  <si>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</si>
  <si>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</si>
  <si>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</si>
  <si>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</si>
  <si>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</si>
  <si>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</si>
  <si>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</si>
  <si>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</si>
  <si>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</si>
  <si>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</si>
  <si>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</si>
  <si>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</si>
  <si>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</si>
  <si>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</si>
  <si>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</si>
  <si>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</si>
  <si>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</si>
  <si>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</si>
  <si>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</si>
  <si>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</si>
  <si>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</si>
  <si>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</si>
  <si>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</si>
  <si>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</si>
  <si>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</si>
  <si>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</si>
  <si>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</si>
  <si>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</si>
  <si>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</si>
  <si>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</si>
  <si>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</si>
  <si>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</si>
  <si>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</si>
  <si>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</si>
  <si>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</si>
  <si>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</si>
  <si>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</si>
  <si>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</si>
  <si>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</si>
  <si>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</si>
  <si>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</si>
  <si>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</si>
  <si>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</si>
  <si>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</si>
  <si>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</si>
  <si>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</si>
  <si>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</si>
  <si>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</si>
  <si>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</si>
  <si>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</si>
  <si>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</si>
  <si>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</si>
  <si>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</si>
  <si>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</si>
  <si>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</si>
  <si>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</si>
  <si>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</si>
  <si>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</si>
  <si>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</si>
  <si>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</si>
  <si>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</si>
  <si>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</si>
  <si>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</si>
  <si>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</si>
  <si>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</si>
  <si>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</si>
  <si>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</si>
  <si>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</si>
  <si>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</si>
  <si>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</si>
  <si>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</si>
  <si>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</si>
  <si>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</si>
  <si>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</si>
  <si>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</si>
  <si>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</si>
  <si>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</si>
  <si>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</si>
  <si>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</si>
  <si>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</si>
  <si>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</si>
  <si>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</si>
  <si>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</si>
  <si>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</si>
  <si>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</si>
  <si>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</si>
  <si>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</si>
  <si>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</si>
  <si>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</si>
  <si>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</si>
  <si>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</si>
  <si>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</si>
  <si>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</si>
  <si>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</si>
  <si>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</si>
  <si>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</si>
  <si>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</si>
  <si>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</si>
  <si>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</si>
  <si>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</si>
  <si>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</si>
  <si>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</si>
  <si>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</si>
  <si>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</si>
  <si>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</si>
  <si>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</si>
  <si>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</si>
  <si>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</si>
  <si>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</si>
  <si>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</si>
  <si>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</si>
  <si>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</si>
  <si>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</si>
  <si>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</si>
  <si>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</si>
  <si>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</si>
  <si>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</si>
  <si>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</si>
  <si>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</si>
  <si>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</si>
  <si>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</si>
  <si>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</si>
  <si>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</si>
  <si>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</si>
  <si>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</si>
  <si>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</si>
  <si>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</si>
  <si>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</si>
  <si>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</si>
  <si>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</si>
  <si>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</si>
  <si>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</si>
  <si>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</si>
  <si>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</si>
  <si>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</si>
  <si>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</si>
  <si>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</si>
  <si>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</si>
  <si>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</si>
  <si>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</si>
  <si>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</si>
  <si>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</si>
  <si>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</si>
  <si>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</si>
  <si>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</si>
  <si>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</si>
  <si>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</si>
  <si>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</si>
  <si>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</si>
  <si>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</si>
  <si>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</si>
  <si>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</si>
  <si>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</si>
  <si>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</si>
  <si>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</si>
  <si>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</si>
  <si>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</si>
  <si>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</si>
  <si>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</si>
  <si>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</si>
  <si>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</si>
  <si>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</si>
  <si>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</si>
  <si>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</si>
  <si>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</si>
  <si>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</si>
  <si>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</si>
  <si>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</si>
  <si>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</si>
  <si>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</si>
  <si>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</si>
  <si>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</si>
  <si>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</si>
  <si>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</si>
  <si>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</si>
  <si>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</si>
  <si>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</si>
  <si>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</si>
  <si>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</si>
  <si>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</si>
  <si>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</si>
  <si>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</si>
  <si>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</si>
  <si>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</si>
  <si>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</si>
  <si>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</si>
  <si>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</si>
  <si>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</si>
  <si>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</si>
  <si>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</si>
  <si>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</si>
  <si>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</si>
  <si>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</si>
  <si>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</si>
  <si>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</si>
  <si>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</si>
  <si>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</si>
  <si>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</si>
  <si>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</si>
  <si>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</si>
  <si>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</si>
  <si>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</si>
  <si>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</si>
  <si>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</si>
  <si>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</si>
  <si>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</si>
  <si>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</si>
  <si>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</si>
  <si>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</si>
  <si>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</si>
  <si>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</si>
  <si>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</si>
  <si>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</si>
  <si>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</si>
  <si>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</si>
  <si>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</si>
  <si>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</si>
  <si>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</si>
  <si>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</si>
  <si>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</si>
  <si>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</si>
  <si>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</si>
  <si>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</si>
  <si>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</si>
  <si>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</si>
  <si>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</si>
  <si>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</si>
  <si>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</si>
  <si>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</si>
  <si>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</si>
  <si>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</si>
  <si>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</si>
  <si>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</si>
  <si>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</si>
  <si>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</si>
  <si>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</si>
  <si>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</si>
  <si>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</si>
  <si>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</si>
  <si>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</si>
  <si>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</si>
  <si>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</si>
  <si>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</si>
  <si>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</si>
  <si>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</si>
  <si>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</si>
  <si>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</si>
  <si>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</si>
  <si>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</si>
  <si>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</si>
  <si>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</si>
  <si>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</si>
  <si>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</si>
  <si>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</si>
  <si>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</si>
  <si>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</si>
  <si>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</si>
  <si>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</si>
  <si>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</si>
  <si>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</si>
  <si>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</si>
  <si>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</si>
  <si>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</si>
  <si>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</si>
  <si>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</si>
  <si>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</si>
  <si>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</si>
  <si>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</si>
  <si>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</si>
  <si>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</si>
  <si>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</si>
  <si>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</si>
  <si>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</si>
  <si>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</si>
  <si>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</si>
  <si>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</si>
  <si>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</si>
  <si>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</si>
  <si>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</si>
  <si>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</si>
  <si>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</si>
  <si>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</si>
  <si>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</si>
  <si>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</si>
  <si>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</si>
  <si>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</si>
  <si>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</si>
  <si>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</si>
  <si>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</si>
  <si>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</si>
  <si>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</si>
  <si>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</si>
  <si>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</si>
  <si>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</si>
  <si>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</si>
  <si>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</si>
  <si>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</si>
  <si>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</si>
  <si>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</si>
  <si>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</si>
  <si>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</si>
  <si>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</si>
  <si>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</si>
  <si>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</si>
  <si>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</si>
  <si>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</si>
  <si>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</si>
  <si>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</si>
  <si>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</si>
  <si>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</si>
  <si>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</si>
  <si>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</si>
  <si>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</si>
  <si>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</si>
  <si>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</si>
  <si>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</si>
  <si>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</si>
  <si>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</si>
  <si>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</si>
  <si>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</si>
  <si>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</si>
  <si>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</si>
  <si>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</si>
  <si>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</si>
  <si>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</si>
  <si>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</si>
  <si>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</si>
  <si>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</si>
  <si>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</si>
  <si>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</si>
  <si>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</si>
  <si>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</si>
  <si>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</si>
  <si>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</si>
  <si>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</si>
  <si>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</si>
  <si>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</si>
  <si>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</si>
  <si>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</si>
  <si>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</si>
  <si>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</si>
  <si>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</si>
  <si>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</si>
  <si>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</si>
  <si>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</si>
  <si>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</si>
  <si>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</si>
  <si>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</si>
  <si>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</si>
  <si>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</si>
  <si>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</si>
  <si>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</si>
  <si>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</si>
  <si>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</si>
  <si>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</si>
  <si>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</si>
  <si>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</si>
  <si>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</si>
  <si>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</si>
  <si>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</si>
  <si>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</si>
  <si>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</si>
  <si>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</si>
  <si>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</si>
  <si>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</si>
  <si>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</si>
  <si>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</si>
  <si>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</si>
  <si>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</si>
  <si>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</si>
  <si>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</si>
  <si>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</si>
  <si>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</si>
  <si>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</si>
  <si>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</si>
  <si>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</si>
  <si>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</si>
  <si>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</si>
  <si>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</si>
  <si>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</si>
  <si>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</si>
  <si>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</si>
  <si>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</si>
  <si>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</si>
  <si>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</si>
  <si>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</si>
  <si>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</si>
  <si>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</si>
  <si>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</si>
  <si>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</si>
  <si>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</si>
  <si>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</si>
  <si>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</si>
  <si>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</si>
  <si>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</si>
  <si>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</si>
  <si>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</si>
  <si>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</si>
  <si>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</si>
  <si>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</si>
  <si>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</si>
  <si>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</si>
  <si>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</si>
  <si>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</si>
  <si>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</si>
  <si>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</si>
  <si>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</si>
  <si>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</si>
  <si>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</si>
  <si>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</si>
  <si>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</si>
  <si>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</si>
  <si>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</si>
  <si>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</si>
  <si>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</si>
  <si>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</si>
  <si>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</si>
  <si>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</si>
  <si>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</si>
  <si>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</si>
  <si>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</si>
  <si>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</si>
  <si>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</si>
  <si>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</si>
  <si>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</si>
  <si>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</si>
  <si>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</si>
  <si>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</si>
  <si>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</si>
  <si>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</si>
  <si>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</si>
  <si>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</si>
  <si>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</si>
  <si>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</si>
  <si>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</si>
  <si>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</si>
  <si>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</si>
  <si>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</si>
  <si>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</si>
  <si>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</si>
  <si>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</si>
  <si>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</si>
  <si>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</si>
  <si>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</si>
  <si>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</si>
  <si>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</si>
  <si>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</si>
  <si>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</si>
  <si>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</si>
  <si>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</si>
  <si>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</si>
  <si>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</si>
  <si>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</si>
  <si>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</si>
  <si>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</si>
  <si>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</si>
  <si>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</si>
  <si>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</si>
  <si>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</si>
  <si>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</si>
  <si>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</si>
  <si>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</si>
  <si>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</si>
  <si>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</si>
  <si>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</si>
  <si>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</si>
  <si>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</si>
  <si>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</si>
  <si>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</si>
  <si>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</si>
  <si>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</si>
  <si>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</si>
  <si>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</si>
  <si>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</si>
  <si>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</si>
  <si>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</si>
  <si>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</si>
  <si>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</si>
  <si>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</si>
  <si>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</si>
  <si>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</si>
  <si>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</si>
  <si>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</si>
  <si>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</si>
  <si>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</si>
  <si>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</si>
  <si>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</si>
  <si>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</si>
  <si>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</si>
  <si>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</si>
  <si>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</si>
  <si>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</si>
  <si>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</si>
  <si>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</si>
  <si>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</si>
  <si>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</si>
  <si>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</si>
  <si>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</si>
  <si>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</si>
  <si>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</si>
  <si>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</si>
  <si>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</si>
  <si>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</si>
  <si>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</si>
  <si>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</si>
  <si>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</si>
  <si>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</si>
  <si>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</si>
  <si>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</si>
  <si>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</si>
  <si>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</si>
  <si>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</si>
  <si>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</si>
  <si>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</si>
  <si>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</si>
  <si>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</si>
  <si>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</si>
  <si>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</si>
  <si>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</si>
  <si>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</si>
  <si>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</si>
  <si>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</si>
  <si>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</si>
  <si>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</si>
  <si>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</si>
  <si>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</si>
  <si>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</si>
  <si>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</si>
  <si>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</si>
  <si>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</si>
  <si>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</si>
  <si>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</si>
  <si>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</si>
  <si>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</si>
  <si>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</si>
  <si>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</si>
  <si>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</si>
  <si>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</si>
  <si>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</si>
  <si>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</si>
  <si>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</si>
  <si>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</si>
  <si>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</si>
  <si>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</si>
  <si>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</si>
  <si>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</si>
  <si>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</si>
  <si>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</si>
  <si>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</si>
  <si>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</si>
  <si>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</si>
  <si>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</si>
  <si>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</si>
  <si>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</si>
  <si>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</si>
  <si>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</si>
  <si>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</si>
  <si>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</si>
  <si>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</si>
  <si>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</si>
  <si>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</si>
  <si>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</si>
  <si>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</si>
  <si>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</si>
  <si>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</si>
  <si>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</si>
  <si>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</si>
  <si>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</si>
  <si>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</si>
  <si>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</si>
  <si>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</si>
  <si>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</si>
  <si>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</si>
  <si>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</si>
  <si>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</si>
  <si>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</si>
  <si>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</si>
  <si>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</si>
  <si>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</si>
  <si>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</si>
  <si>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</si>
  <si>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</si>
  <si>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</si>
  <si>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</si>
  <si>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</si>
  <si>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</si>
  <si>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</si>
  <si>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</si>
  <si>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</si>
  <si>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</si>
  <si>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</si>
  <si>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</si>
  <si>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</si>
  <si>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</si>
  <si>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</si>
  <si>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</si>
  <si>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</si>
  <si>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</si>
  <si>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</si>
  <si>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</si>
  <si>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</si>
  <si>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</si>
  <si>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</si>
  <si>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</si>
  <si>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</si>
  <si>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</si>
  <si>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</si>
  <si>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</si>
  <si>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</si>
  <si>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</si>
  <si>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</si>
  <si>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</si>
  <si>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</si>
  <si>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</si>
  <si>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</si>
  <si>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</si>
  <si>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</si>
  <si>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</si>
  <si>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</si>
  <si>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</si>
  <si>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</si>
  <si>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</si>
  <si>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</si>
  <si>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</si>
  <si>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</si>
  <si>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</si>
  <si>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</si>
  <si>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</si>
  <si>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</si>
  <si>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</si>
  <si>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</si>
  <si>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</si>
  <si>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</si>
  <si>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</si>
  <si>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</si>
  <si>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</si>
  <si>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</si>
  <si>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</si>
  <si>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</si>
  <si>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</si>
  <si>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</si>
  <si>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</si>
  <si>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</si>
  <si>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</si>
  <si>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</si>
  <si>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</si>
  <si>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</si>
  <si>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</si>
  <si>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</si>
  <si>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</si>
  <si>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</si>
  <si>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</si>
  <si>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</si>
  <si>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</si>
  <si>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</si>
  <si>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</si>
  <si>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</si>
  <si>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</si>
  <si>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</si>
  <si>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</si>
  <si>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</si>
  <si>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</si>
  <si>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</si>
  <si>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</si>
  <si>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</si>
  <si>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</si>
  <si>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</si>
  <si>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</si>
  <si>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</si>
  <si>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</si>
  <si>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</si>
  <si>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</si>
  <si>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</si>
  <si>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</si>
  <si>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</si>
  <si>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</si>
  <si>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</si>
  <si>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</si>
  <si>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</si>
  <si>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</si>
  <si>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</si>
  <si>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</si>
  <si>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</si>
  <si>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</si>
  <si>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</si>
  <si>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</si>
  <si>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</si>
  <si>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</si>
  <si>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</si>
  <si>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</si>
  <si>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</si>
  <si>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</si>
  <si>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</si>
  <si>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</si>
  <si>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</si>
  <si>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</si>
  <si>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</si>
  <si>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</si>
  <si>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</si>
  <si>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</si>
  <si>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</si>
  <si>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</si>
  <si>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</si>
  <si>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</si>
  <si>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</si>
  <si>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</si>
  <si>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</si>
  <si>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</si>
  <si>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</si>
  <si>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</si>
  <si>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</si>
  <si>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</si>
  <si>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</si>
  <si>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</si>
  <si>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</si>
  <si>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</si>
  <si>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</si>
  <si>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</si>
  <si>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</si>
  <si>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</si>
  <si>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</si>
  <si>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</si>
  <si>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</si>
  <si>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</si>
  <si>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</si>
  <si>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</si>
  <si>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</si>
  <si>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</si>
  <si>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</si>
  <si>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</si>
  <si>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</si>
  <si>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</si>
  <si>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</si>
  <si>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</si>
  <si>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</si>
  <si>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</si>
  <si>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</si>
  <si>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</si>
  <si>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</si>
  <si>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</si>
  <si>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</si>
  <si>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</si>
  <si>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</si>
  <si>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</si>
  <si>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</si>
  <si>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</si>
  <si>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</si>
  <si>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</si>
  <si>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</si>
  <si>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</si>
  <si>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</si>
  <si>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</si>
  <si>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</si>
  <si>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</si>
  <si>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</si>
  <si>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</si>
  <si>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</si>
  <si>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</si>
  <si>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</si>
  <si>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</si>
  <si>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</si>
  <si>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</si>
  <si>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</si>
  <si>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</si>
  <si>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</si>
  <si>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</si>
  <si>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</si>
  <si>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</si>
  <si>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</si>
  <si>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</si>
  <si>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</si>
  <si>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</si>
  <si>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</si>
  <si>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</si>
  <si>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</si>
  <si>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</si>
  <si>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</si>
  <si>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</si>
  <si>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</si>
  <si>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</si>
  <si>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</si>
  <si>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</si>
  <si>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</si>
  <si>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</si>
  <si>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</si>
  <si>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</si>
  <si>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</si>
  <si>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</si>
  <si>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</si>
  <si>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</si>
  <si>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</si>
  <si>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</si>
  <si>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</si>
  <si>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</si>
  <si>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</si>
  <si>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</si>
  <si>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</si>
  <si>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</si>
  <si>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</si>
  <si>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</si>
  <si>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</si>
  <si>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</si>
  <si>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</si>
  <si>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</si>
  <si>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</si>
  <si>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</si>
  <si>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</si>
  <si>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</si>
  <si>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</si>
  <si>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</si>
  <si>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</si>
  <si>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</si>
  <si>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</si>
  <si>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</si>
  <si>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</si>
  <si>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</si>
  <si>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</si>
  <si>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</si>
  <si>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</si>
  <si>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</si>
  <si>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</si>
  <si>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</si>
  <si>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</si>
  <si>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</si>
  <si>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</si>
  <si>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</si>
  <si>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</si>
  <si>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</si>
  <si>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</si>
  <si>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</si>
  <si>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</si>
  <si>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</si>
  <si>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</si>
  <si>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</si>
  <si>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</si>
  <si>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</si>
  <si>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</si>
  <si>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</si>
  <si>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</si>
  <si>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</si>
  <si>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</si>
  <si>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</si>
  <si>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</si>
  <si>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</si>
  <si>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</si>
  <si>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</si>
  <si>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</si>
  <si>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</si>
  <si>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</si>
  <si>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</si>
  <si>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</si>
  <si>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</si>
  <si>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</si>
  <si>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</si>
  <si>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</si>
  <si>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</si>
  <si>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</si>
  <si>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</si>
  <si>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</si>
  <si>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</si>
  <si>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</si>
  <si>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</si>
  <si>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</si>
  <si>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</si>
  <si>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</si>
  <si>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</si>
  <si>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</si>
  <si>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</si>
  <si>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</si>
  <si>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</si>
  <si>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</si>
  <si>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</si>
  <si>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</si>
  <si>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</si>
  <si>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</si>
  <si>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</si>
  <si>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</si>
  <si>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</si>
  <si>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</si>
  <si>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</si>
  <si>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</si>
  <si>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</si>
  <si>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</si>
  <si>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</si>
  <si>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</si>
  <si>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</si>
  <si>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</si>
  <si>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</si>
  <si>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</si>
  <si>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</si>
  <si>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</si>
  <si>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</si>
  <si>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</si>
  <si>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</si>
  <si>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</si>
  <si>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</si>
  <si>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</si>
  <si>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</si>
  <si>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</si>
  <si>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</si>
  <si>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</si>
  <si>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</si>
  <si>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</si>
  <si>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</si>
  <si>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</si>
  <si>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</si>
  <si>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</si>
  <si>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</si>
  <si>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</si>
  <si>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</si>
  <si>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</si>
  <si>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</si>
  <si>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</si>
  <si>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</si>
  <si>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</si>
  <si>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</si>
  <si>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</si>
  <si>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</si>
  <si>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</si>
  <si>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</si>
  <si>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</si>
  <si>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</si>
  <si>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</si>
  <si>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</si>
  <si>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</si>
  <si>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</si>
  <si>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</si>
  <si>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</si>
  <si>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</si>
  <si>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</si>
  <si>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</si>
  <si>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</si>
  <si>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</si>
  <si>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</si>
  <si>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</si>
  <si>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</si>
  <si>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</si>
  <si>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</si>
  <si>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</si>
  <si>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</si>
  <si>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</si>
  <si>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</si>
  <si>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</si>
  <si>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</si>
  <si>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</si>
  <si>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</si>
  <si>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</si>
  <si>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</si>
  <si>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</si>
  <si>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</si>
  <si>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</si>
  <si>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</si>
  <si>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</si>
  <si>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</si>
  <si>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</si>
  <si>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</si>
  <si>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</si>
  <si>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</si>
  <si>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</si>
  <si>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</si>
  <si>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</si>
  <si>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</si>
  <si>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</si>
  <si>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</si>
  <si>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</si>
  <si>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</si>
  <si>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</si>
  <si>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</si>
  <si>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</si>
  <si>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</si>
  <si>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</si>
  <si>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</si>
  <si>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</si>
  <si>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</si>
  <si>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</si>
  <si>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</si>
  <si>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</si>
  <si>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</si>
  <si>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</si>
  <si>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</si>
  <si>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</si>
  <si>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</si>
  <si>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</si>
  <si>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</si>
  <si>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</si>
  <si>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</si>
  <si>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</si>
  <si>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</si>
  <si>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</si>
  <si>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</si>
  <si>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</si>
  <si>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</si>
  <si>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</si>
  <si>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</si>
  <si>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</si>
  <si>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</si>
  <si>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</si>
  <si>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</si>
  <si>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</si>
  <si>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</si>
  <si>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</si>
  <si>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</si>
  <si>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</si>
  <si>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</si>
  <si>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</si>
  <si>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</si>
  <si>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</si>
  <si>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</si>
  <si>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</si>
  <si>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</si>
  <si>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</si>
  <si>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</si>
  <si>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</si>
  <si>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</si>
  <si>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</si>
  <si>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</si>
  <si>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</si>
  <si>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</si>
  <si>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</si>
  <si>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</si>
  <si>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</si>
  <si>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</si>
  <si>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</si>
  <si>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</si>
  <si>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</si>
  <si>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</si>
  <si>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</si>
  <si>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</si>
  <si>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</si>
  <si>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</si>
  <si>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</si>
  <si>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</si>
  <si>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</si>
  <si>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</si>
  <si>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</si>
  <si>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</si>
  <si>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</si>
  <si>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</si>
  <si>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</si>
  <si>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</si>
  <si>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</si>
  <si>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</si>
  <si>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</si>
  <si>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</si>
  <si>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</si>
  <si>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</si>
  <si>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</si>
  <si>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</si>
  <si>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</si>
  <si>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</si>
  <si>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</si>
  <si>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</si>
  <si>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</si>
  <si>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</si>
  <si>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</si>
  <si>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</si>
  <si>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</si>
  <si>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</si>
  <si>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</si>
  <si>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</si>
  <si>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</si>
  <si>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</si>
  <si>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</si>
  <si>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</si>
  <si>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</si>
  <si>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</si>
  <si>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</si>
  <si>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</si>
  <si>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</si>
  <si>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</si>
  <si>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</si>
  <si>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</si>
  <si>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</si>
  <si>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</si>
  <si>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</si>
  <si>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</si>
  <si>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</si>
  <si>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</si>
  <si>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</si>
  <si>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</si>
  <si>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</si>
  <si>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</si>
  <si>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</si>
  <si>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</si>
  <si>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</si>
  <si>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</si>
  <si>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</si>
  <si>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</si>
  <si>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</si>
  <si>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</si>
  <si>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</si>
  <si>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</si>
  <si>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</si>
  <si>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</si>
  <si>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</si>
  <si>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</si>
  <si>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</si>
  <si>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</si>
  <si>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</si>
  <si>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</si>
  <si>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</si>
  <si>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</si>
  <si>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</si>
  <si>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</si>
  <si>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</si>
  <si>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</si>
  <si>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</si>
  <si>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</si>
  <si>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</si>
  <si>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</si>
  <si>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</si>
  <si>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</si>
  <si>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</si>
  <si>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</si>
  <si>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</si>
  <si>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</si>
  <si>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</si>
  <si>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</si>
  <si>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</si>
  <si>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</si>
  <si>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</si>
  <si>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</si>
  <si>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</si>
  <si>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</si>
  <si>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</si>
  <si>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</si>
  <si>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</si>
  <si>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</si>
  <si>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</si>
  <si>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</si>
  <si>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</si>
  <si>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</si>
  <si>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</si>
  <si>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</si>
  <si>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</si>
  <si>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</si>
  <si>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</si>
  <si>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</si>
  <si>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</si>
  <si>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</si>
  <si>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</si>
  <si>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</si>
  <si>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</si>
  <si>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</si>
  <si>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</si>
  <si>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</si>
  <si>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</si>
  <si>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</si>
  <si>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</si>
  <si>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</si>
  <si>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</si>
  <si>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</si>
  <si>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</si>
  <si>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</si>
  <si>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</si>
  <si>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</si>
  <si>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</si>
  <si>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</si>
  <si>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</si>
  <si>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</si>
  <si>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</si>
  <si>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</si>
  <si>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</si>
  <si>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</si>
  <si>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</si>
  <si>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</si>
  <si>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</si>
  <si>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</si>
  <si>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</si>
  <si>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</si>
  <si>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</si>
  <si>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</si>
  <si>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</si>
  <si>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</si>
  <si>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</si>
  <si>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</si>
  <si>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</si>
  <si>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</si>
  <si>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</si>
  <si>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</si>
  <si>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</si>
  <si>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</si>
  <si>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</si>
  <si>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</si>
  <si>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</si>
  <si>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</si>
  <si>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</si>
  <si>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</si>
  <si>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</si>
  <si>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</si>
  <si>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</si>
  <si>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</si>
  <si>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</si>
  <si>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</si>
  <si>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</si>
  <si>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</si>
  <si>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</si>
  <si>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</si>
  <si>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</si>
  <si>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</si>
  <si>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</si>
  <si>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</si>
  <si>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</si>
  <si>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</si>
  <si>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</si>
  <si>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</si>
  <si>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</si>
  <si>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</si>
  <si>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</si>
  <si>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</si>
  <si>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</si>
  <si>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</si>
  <si>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</si>
  <si>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</si>
  <si>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</si>
  <si>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</si>
  <si>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</si>
  <si>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</si>
  <si>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</si>
  <si>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</si>
  <si>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</si>
  <si>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</si>
  <si>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</si>
  <si>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</si>
  <si>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</si>
  <si>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</si>
  <si>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</si>
  <si>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</si>
  <si>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</si>
  <si>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</si>
  <si>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</si>
  <si>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</si>
  <si>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</si>
  <si>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</si>
  <si>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</si>
  <si>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</si>
  <si>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</si>
  <si>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</si>
  <si>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</si>
  <si>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</si>
  <si>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</si>
  <si>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</si>
  <si>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</si>
  <si>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</si>
  <si>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</si>
  <si>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</si>
  <si>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</si>
  <si>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</si>
  <si>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</si>
  <si>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</si>
  <si>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</si>
  <si>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</si>
  <si>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</si>
  <si>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</si>
  <si>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</si>
  <si>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</si>
  <si>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</si>
  <si>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</si>
  <si>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</si>
  <si>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</si>
  <si>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</si>
  <si>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</si>
  <si>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</si>
  <si>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</si>
  <si>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</si>
  <si>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</si>
  <si>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</si>
  <si>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</si>
  <si>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</si>
  <si>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</si>
  <si>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</si>
  <si>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</si>
  <si>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</si>
  <si>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</si>
  <si>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</si>
  <si>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</si>
  <si>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</si>
  <si>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</si>
  <si>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</si>
  <si>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</si>
  <si>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</si>
  <si>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</si>
  <si>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</si>
  <si>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</si>
  <si>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</si>
  <si>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</si>
  <si>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</si>
  <si>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</si>
  <si>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</si>
  <si>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</si>
  <si>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</si>
  <si>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</si>
  <si>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</si>
  <si>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</si>
  <si>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</si>
  <si>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</si>
  <si>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</si>
  <si>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</si>
  <si>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</si>
  <si>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</si>
  <si>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</si>
  <si>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</si>
  <si>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</si>
  <si>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</si>
  <si>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</si>
  <si>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</si>
  <si>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</si>
  <si>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</si>
  <si>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</si>
  <si>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</si>
  <si>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</si>
  <si>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</si>
  <si>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</si>
  <si>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</si>
  <si>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</si>
  <si>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</si>
  <si>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</si>
  <si>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</si>
  <si>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</si>
  <si>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</si>
  <si>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</si>
  <si>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</si>
  <si>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</si>
  <si>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</si>
  <si>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</si>
  <si>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</si>
  <si>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</si>
  <si>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</si>
  <si>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</si>
  <si>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</si>
  <si>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</si>
  <si>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</si>
  <si>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</si>
  <si>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</si>
  <si>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</si>
  <si>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</si>
  <si>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</si>
  <si>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</si>
  <si>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</si>
  <si>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</si>
  <si>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</si>
  <si>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</si>
  <si>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</si>
  <si>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</si>
  <si>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</si>
  <si>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</si>
  <si>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</si>
  <si>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</si>
  <si>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</si>
  <si>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</si>
  <si>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</si>
  <si>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</si>
  <si>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</si>
  <si>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</si>
  <si>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</si>
  <si>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</si>
  <si>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</si>
  <si>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</si>
  <si>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</si>
  <si>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</si>
  <si>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</si>
  <si>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</si>
  <si>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</si>
  <si>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</si>
  <si>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</si>
  <si>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</si>
  <si>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</si>
  <si>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</si>
  <si>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</si>
  <si>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</si>
  <si>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</si>
  <si>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</si>
  <si>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</si>
  <si>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</si>
  <si>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</si>
  <si>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</si>
  <si>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</si>
  <si>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</si>
  <si>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</si>
  <si>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</si>
  <si>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</si>
  <si>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</si>
  <si>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</si>
  <si>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</si>
  <si>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</si>
  <si>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</si>
  <si>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</si>
  <si>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</si>
  <si>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</si>
  <si>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</si>
  <si>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</si>
  <si>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</si>
  <si>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</si>
  <si>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</si>
  <si>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</si>
  <si>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</si>
  <si>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</si>
  <si>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</si>
  <si>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</si>
  <si>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</si>
  <si>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</si>
  <si>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</si>
  <si>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</si>
  <si>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</si>
  <si>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</si>
  <si>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</si>
  <si>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</si>
  <si>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</si>
  <si>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</si>
  <si>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</si>
  <si>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</si>
  <si>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</si>
  <si>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</si>
  <si>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</si>
  <si>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</si>
  <si>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</si>
  <si>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</si>
  <si>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</si>
  <si>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</si>
  <si>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</si>
  <si>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</si>
  <si>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</si>
  <si>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</si>
  <si>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</si>
  <si>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</si>
  <si>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</si>
  <si>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</si>
  <si>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</si>
  <si>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</si>
  <si>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</si>
  <si>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</si>
  <si>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</si>
  <si>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</si>
  <si>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</si>
  <si>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</si>
  <si>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</si>
  <si>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</si>
  <si>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</si>
  <si>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</si>
  <si>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</si>
  <si>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</si>
  <si>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</si>
  <si>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</si>
  <si>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</si>
  <si>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</si>
  <si>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</si>
  <si>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</si>
  <si>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</si>
  <si>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</si>
  <si>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</si>
  <si>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</si>
  <si>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</si>
  <si>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</si>
  <si>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</si>
  <si>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</si>
  <si>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</si>
  <si>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</si>
  <si>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</si>
  <si>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</si>
  <si>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</si>
  <si>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</si>
  <si>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</si>
  <si>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</si>
  <si>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</si>
  <si>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</si>
  <si>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</si>
  <si>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</si>
  <si>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</si>
  <si>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</si>
  <si>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</si>
  <si>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</si>
  <si>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</si>
  <si>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</si>
  <si>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</si>
  <si>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</si>
  <si>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</si>
  <si>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</si>
  <si>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</si>
  <si>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</si>
  <si>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</si>
  <si>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</si>
  <si>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</si>
  <si>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</si>
  <si>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</si>
  <si>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</si>
  <si>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</si>
  <si>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</si>
  <si>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</si>
  <si>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</si>
  <si>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</si>
  <si>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</si>
  <si>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</si>
  <si>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</si>
  <si>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</si>
  <si>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</si>
  <si>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</si>
  <si>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</si>
  <si>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</si>
  <si>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</si>
  <si>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</si>
  <si>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</si>
  <si>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</si>
  <si>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</si>
  <si>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</si>
  <si>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</si>
  <si>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</si>
  <si>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</si>
  <si>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</si>
  <si>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</si>
  <si>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</si>
  <si>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</si>
  <si>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</si>
  <si>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</si>
  <si>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</si>
  <si>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</si>
  <si>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</si>
  <si>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</si>
  <si>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</si>
  <si>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</si>
  <si>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</si>
  <si>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</si>
  <si>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</si>
  <si>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</si>
  <si>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</si>
  <si>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</si>
  <si>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</si>
  <si>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</si>
  <si>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</si>
  <si>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</si>
  <si>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</si>
  <si>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</si>
  <si>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</si>
  <si>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</si>
  <si>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</si>
  <si>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</si>
  <si>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</si>
  <si>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</si>
  <si>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</si>
  <si>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</si>
  <si>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</si>
  <si>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</si>
  <si>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</si>
  <si>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</si>
  <si>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</si>
  <si>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</si>
  <si>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</si>
  <si>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</si>
  <si>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</si>
  <si>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</si>
  <si>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</si>
  <si>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</si>
  <si>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</si>
  <si>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</si>
  <si>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</si>
  <si>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</si>
  <si>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</si>
  <si>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</si>
  <si>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</si>
  <si>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</si>
  <si>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</si>
  <si>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</si>
  <si>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</si>
  <si>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</si>
  <si>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</si>
  <si>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</si>
  <si>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</si>
  <si>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</si>
  <si>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</si>
  <si>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</si>
  <si>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</si>
  <si>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</si>
  <si>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</si>
  <si>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</si>
  <si>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</si>
  <si>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</si>
  <si>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</si>
  <si>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</si>
  <si>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</si>
  <si>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</si>
  <si>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</si>
  <si>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</si>
  <si>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</si>
  <si>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</si>
  <si>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</si>
  <si>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</si>
  <si>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</si>
  <si>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</si>
  <si>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</si>
  <si>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</si>
  <si>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</si>
  <si>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</si>
  <si>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</si>
  <si>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</si>
  <si>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</si>
  <si>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</si>
  <si>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</si>
  <si>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</si>
  <si>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</si>
  <si>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</si>
  <si>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</si>
  <si>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</si>
  <si>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</si>
  <si>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</si>
  <si>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</si>
  <si>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</si>
  <si>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</si>
  <si>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</si>
  <si>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</si>
  <si>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</si>
  <si>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</si>
  <si>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</si>
  <si>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</si>
  <si>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</si>
  <si>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</si>
  <si>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</si>
  <si>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</si>
  <si>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</si>
  <si>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</si>
  <si>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</si>
  <si>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</si>
  <si>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</si>
  <si>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</si>
  <si>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</si>
  <si>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</si>
  <si>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</si>
  <si>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</si>
  <si>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</si>
  <si>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</si>
  <si>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</si>
  <si>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</si>
  <si>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</si>
  <si>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</si>
  <si>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</si>
  <si>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</si>
  <si>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</si>
  <si>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</si>
  <si>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</si>
  <si>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</si>
  <si>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</si>
  <si>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</si>
  <si>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</si>
  <si>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</si>
  <si>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</si>
  <si>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</si>
  <si>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</si>
  <si>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</si>
  <si>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</si>
  <si>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</si>
  <si>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</si>
  <si>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</si>
  <si>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</si>
  <si>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</si>
  <si>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</si>
  <si>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</si>
  <si>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</si>
  <si>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</si>
  <si>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</si>
  <si>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</si>
  <si>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</si>
  <si>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</si>
  <si>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</si>
  <si>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</si>
  <si>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</si>
  <si>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</si>
  <si>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</si>
  <si>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</si>
  <si>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</si>
  <si>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</si>
  <si>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</si>
  <si>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</si>
  <si>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</si>
  <si>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</si>
  <si>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</si>
  <si>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</si>
  <si>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</si>
  <si>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</si>
  <si>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</si>
  <si>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</si>
  <si>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</si>
  <si>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</si>
  <si>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</si>
  <si>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</si>
  <si>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</si>
  <si>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</si>
  <si>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</si>
  <si>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</si>
  <si>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</si>
  <si>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</si>
  <si>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</si>
  <si>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</si>
  <si>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</si>
  <si>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</si>
  <si>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</si>
  <si>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</si>
  <si>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</si>
  <si>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</si>
  <si>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</si>
  <si>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</si>
  <si>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</si>
  <si>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</si>
  <si>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</si>
  <si>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</si>
  <si>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</si>
  <si>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</si>
  <si>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</si>
  <si>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</si>
  <si>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</si>
  <si>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</si>
  <si>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</si>
  <si>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</si>
  <si>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</si>
  <si>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</si>
  <si>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</si>
  <si>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</si>
  <si>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</si>
  <si>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</si>
  <si>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</si>
  <si>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</si>
  <si>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</si>
  <si>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</si>
  <si>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</si>
  <si>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</si>
  <si>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</si>
  <si>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</si>
  <si>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</si>
  <si>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</si>
  <si>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</si>
  <si>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</si>
  <si>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</si>
  <si>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</si>
  <si>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</si>
  <si>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</si>
  <si>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</si>
  <si>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</si>
  <si>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</si>
  <si>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</si>
  <si>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</si>
  <si>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</si>
  <si>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</si>
  <si>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</si>
  <si>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</si>
  <si>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</si>
  <si>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</si>
  <si>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</si>
  <si>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</si>
  <si>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</si>
  <si>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</si>
  <si>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</si>
  <si>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</si>
  <si>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</si>
  <si>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</si>
  <si>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 Another team on the way need 30 Min</t>
  </si>
  <si>
    <t>PCM-20251027-00000919</t>
  </si>
  <si>
    <t>EM team on the way need 30 Min</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</si>
  <si>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</si>
  <si>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</si>
  <si>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</si>
  <si>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</si>
  <si>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</si>
  <si>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</si>
  <si>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</si>
  <si>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PCM-20251027-00000822</t>
  </si>
  <si>
    <t xml:space="preserve">team on the way need 130 minutes </t>
  </si>
  <si>
    <t>PCM-20251027-00000979</t>
  </si>
  <si>
    <t xml:space="preserve">team on the way need 80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</si>
</sst>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2" totalsRowShown="0" headerRowDxfId="48" dataDxfId="47" headerRowBorderDxfId="45" tableBorderDxfId="46" totalsRowBorderDxfId="44">
  <autoFilter ref="A1:L20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9" totalsRowShown="0" headerRowDxfId="15" dataDxfId="14" headerRowBorderDxfId="12" tableBorderDxfId="13">
  <autoFilter ref="A1:L10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294.56541238426144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14.070423726851004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45957.513838078703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45957.513838078703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45957.513838078703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45957.513838078703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45957.513838078703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45957.513838078703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45957.513838078703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45957.513838078703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45957.513838078703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45957.513838078703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45957.513838078703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45957.513838078703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45957.513838078703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45957.513838078703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45957.513838078703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45957.513838078703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45957.513838078703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45957.513838078703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45957.513838078703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45957.513838078703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45957.513838078703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45957.513838078703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45957.513838078703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45957.513838078703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45957.513838078703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45957.513838078703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45957.513838078703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45957.513838078703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45957.513838078703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45957.513838078703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45957.513838078703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45957.513838078703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45957.513838078703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45957.513838078703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45957.513838078703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45957.513838078703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45957.513838078703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45957.513838078703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45957.513838078703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45957.513838078703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45957.513838078703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45957.513838078703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45957.513838078703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45957.513838078703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45957.513838078703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45957.513838078703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45957.513838078703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45957.513838078703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45957.513838078703</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45957.513838078703</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132.5140003472261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45957.513838078703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45957.513838078703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45957.513838078703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45957.513838078703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45957.513838078703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45957.513838078703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45957.513838078703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45957.513838078703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45957.513838078703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45957.513838078703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45957.513838078703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45957.513838078703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45957.513838078703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45957.513838078703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45957.513838078703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45957.513838078703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45957.513838078703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45957.513838078703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45957.513838078703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45957.513838078703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45957.513838078703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45957.513838078703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45957.513838078703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45957.513838078703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45957.513838078703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45957.513838078703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45957.513838078703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45957.513838078703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45957.513838078703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45957.513838078703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45957.513838078703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45957.513838078703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45957.513838078703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45957.513838078703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45957.513838078703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45957.513838078703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45957.513838078703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45957.513838078703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45957.513838078703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45957.513838078703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45957.513838078703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45957.513838078703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45957.513838078703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45957.513838078703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45957.513838078703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45957.513838078703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45957.513838078703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45957.513838078703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45957.513838078703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45957.513838078703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45957.513838078703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45957.513838078703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45957.513838078703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45957.513838078703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45957.513838078703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45957.513838078703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45957.513838078703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45957.513838078703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45957.513838078703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45957.513838078703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45957.513838078703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45957.513838078703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45957.513838078703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45957.513838078703</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45957.513838078703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45957.513838078703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45957.513838078703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45957.513838078703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45957.513838078703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45957.513838078703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45957.513838078703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45957.513838078703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45957.513838078703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45957.513838078703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45957.513838078703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45957.513838078703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45957.513838078703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45957.513838078703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45957.513838078703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45957.513838078703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45957.513838078703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45957.513838078703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45957.513838078703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45957.513838078703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45957.513838078703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45957.513838078703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45957.513838078703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45957.513838078703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45957.513838078703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45957.513838078703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45957.513838078703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45957.513838078703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45957.513838078703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45957.513838078703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45957.513838078703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45957.513838078703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45957.513838078703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45957.513838078703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45957.513838078703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45957.513838078703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45957.513838078703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45957.513838078703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45957.513838078703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45957.513838078703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45957.513838078703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45957.513838078703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45957.513838078703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45957.513838078703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45957.513838078703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45957.513838078703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45957.513838078703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45957.513838078703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45957.513838078703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45957.513838078703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45957.513838078703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45957.513838078703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45957.513838078703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45957.513838078703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45957.513838078703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45957.513838078703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45957.513838078703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45957.513838078703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45957.513838078703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45957.513838078703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45957.513838078703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45957.513838078703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45957.513838078703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45957.513838078703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45957.513838078703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45957.513838078703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45957.513838078703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45957.513838078703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45957.513838078703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45957.513838078703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45957.513838078703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45957.513838078703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45957.513838078703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45957.513838078703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45957.513838078703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45957.513838078703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45957.513838078703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45957.513838078703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45957.513838078703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45957.513838078703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45957.513838078703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45957.513838078703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45957.513838078703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45957.513838078703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45957.513838078703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45957.513838078703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45957.513838078703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45957.513838078703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45957.513838078703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45957.513838078703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45957.513838078703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45957.513838078703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45957.513838078703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45957.513838078703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45957.513838078703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45957.513838078703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45957.513838078703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45957.513838078703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45957.513838078703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45957.513838078703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45957.513838078703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45957.513838078703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45957.513838078703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45957.513838078703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45957.513838078703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45957.513838078703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45957.513838078703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45957.513838078703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45957.513838078703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45957.513838078703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45957.513838078703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45957.513838078703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45957.513838078703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45957.513838078703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45957.513838078703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45957.513838078703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45957.513838078703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45957.513838078703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45957.513838078703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45957.513838078703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45957.513838078703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45957.513838078703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45957.513838078703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45957.513838078703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45957.513838078703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45957.513838078703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45957.513838078703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45957.513838078703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45957.513838078703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45957.513838078703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45957.513838078703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45957.513838078703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45957.513838078703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45957.513838078703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45957.513838078703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45957.513838078703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45957.513838078703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45957.513838078703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45957.513838078703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45957.513838078703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45957.513838078703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45957.513838078703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45957.513838078703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45957.513838078703</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45957.513838310188</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45957.513838310188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45957.513838310188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45957.513838310188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45957.513838310188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45957.513838310188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45957.513838310188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45957.513838310188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45957.513838310188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45957.513838310188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45957.513838310188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45957.513838310188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45957.513838310188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45957.513838310188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45957.513838310188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45957.513838310188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45957.513838310188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45957.513838310188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45957.513838310188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45957.513838310188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45957.513838310188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45957.513838310188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45957.513838310188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45957.513838310188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45957.513838310188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45957.513838310188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45957.513838310188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45957.513838310188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45957.513838310188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45957.513838310188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45957.513838310188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45957.513838310188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45957.513838310188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45957.513838310188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45957.513838310188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45957.513838310188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45957.513838310188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45957.513838310188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45957.513838310188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45957.513838310188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45957.513838310188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45957.513838310188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45957.513838310188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45957.513838310188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45957.513838310188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45957.513838310188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45957.513838310188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45957.513838310188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45957.513838310188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45957.513838310188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45957.513838310188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45957.513838310188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45957.513838310188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45957.513838310188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45957.513838310188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45957.513838310188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45957.513838310188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45957.513838310188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45957.513838310188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45957.513838310188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45957.513838310188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45957.513838310188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45957.513838310188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45957.513838310188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45957.513838310188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45957.513838310188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45957.513838310188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45957.513838310188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45957.513838310188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45957.513838310188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45957.513838310188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45957.513838310188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45957.513838310188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45957.513838310188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45957.513838310188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45957.513838310188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45957.513838310188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45957.513838310188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45957.513838310188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45957.513838310188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45957.513838310188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45957.513838310188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45957.513838310188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45957.513838310188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45957.513838310188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45957.513838310188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45957.513838310188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45957.513838310188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45957.513838310188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45957.513838310188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45957.513838310188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45957.513838310188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45957.513838310188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45957.513838310188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45957.513838310188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45957.513838310188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45957.513838310188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45957.513838310188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45957.513838310188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45957.513838310188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45957.513838310188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45957.513838310188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45957.513838310188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45957.513838310188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45957.513838310188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45957.513838310188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45957.513838310188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45957.513838310188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45957.513838310188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45957.513838310188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45957.513838310188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45957.513838310188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45957.513838310188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45957.513838310188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45957.513838310188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45957.513838310188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45957.513838310188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45957.513838310188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45957.513838310188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45957.513838310188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45957.513838310188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45957.513838310188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45957.513838310188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45957.513838310188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45957.513838310188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45957.513838310188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45957.513838310188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45957.513838310188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45957.513838310188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45957.513838310188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45957.513838310188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45957.513838310188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45957.513838310188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45957.513838310188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45957.513838310188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45957.513838310188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45957.513838310188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45957.513838310188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45957.513838310188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45957.513838310188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45957.513838310188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45957.513838310188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45957.513838310188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45957.513838310188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45957.513838310188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45957.513838310188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45957.513838310188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45957.513838310188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45957.513838310188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45957.513838310188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45957.513838310188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45957.513838310188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45957.513838310188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45957.513838310188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45957.513838310188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45957.513838310188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45957.513838310188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45957.513838310188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45957.513838310188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45957.513838310188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45957.513838310188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45957.513838310188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45957.513838310188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45957.513838310188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45957.513838310188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45957.513838310188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45957.513838310188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45957.513838310188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45957.513838425926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45957.513838425926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45957.513838425926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45957.513838425926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45957.513838425926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45957.513838425926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45957.513838425926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45957.513838425926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45957.513838425926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45957.513838425926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45957.513838425926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45957.513838425926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45957.513838425926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45957.513838425926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45957.513838425926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45957.513838425926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45957.513838425926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45957.513838425926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45957.513838425926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45957.513838425926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45957.513838425926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45957.513838425926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45957.513838425926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45957.513838425926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45957.513838425926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45957.513838425926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45957.513838425926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45957.513838425926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45957.513838425926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45957.513838425926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45957.513838425926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45957.513838425926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45957.513838425926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45957.513838425926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45957.513838425926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45957.513838425926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45957.513838425926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45957.513838425926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45957.513838425926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45957.513838425926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45957.513838425926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45957.513838425926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45957.513838425926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45957.513838425926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45957.513838425926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45957.513838425926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45957.513838425926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45957.513838425926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45957.513838425926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45957.513838425926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45957.513838425926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45957.513838425926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45957.513838425926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45957.513838425926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45957.513838425926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45957.513838425926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45957.513838425926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45957.513838425926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45957.513838425926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45957.513838425926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45957.513838425926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45957.513838425926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45957.513838425926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45957.513838425926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45957.513838425926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45957.513838425926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45957.513838425926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45957.513838425926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45957.513838425926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45957.513838425926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45957.513838425926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45957.513838425926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45957.513838425926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45957.513838425926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45957.513838425926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45957.513838425926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45957.513838425926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45957.513838425926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45957.513838425926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45957.513838425926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45957.513838425926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45957.513838425926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45957.513838425926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45957.513838425926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45957.513838425926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45957.513838425926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45957.513838425926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45957.513838425926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45957.513838425926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45957.513838425926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45957.513838425926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45957.513838425926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45957.513838425926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45957.513838425926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45957.513838425926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45957.513838425926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45957.513838425926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45957.513838425926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45957.513838425926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45957.513838425926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45957.513838425926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45957.513838425926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45957.513838425926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45957.513838425926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45957.513838425926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45957.513838425926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45957.513838425926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45957.513838425926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45957.513838425926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45957.513838425926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45957.513838425926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45957.513838425926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45957.513838425926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45957.513838425926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45957.513838425926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45957.513838425926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45957.513838425926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45957.513838425926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45957.513838425926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45957.513838425926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45957.513838425926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45957.513838425926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45957.513838425926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45957.513838425926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45957.513838425926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45957.513838425926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45957.513838425926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45957.513838425926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45957.513838425926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45957.513838425926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45957.513838425926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45957.513838425926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45957.513838425926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45957.513838425926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45957.513838425926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45957.513838425926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45957.513838425926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45957.513838425926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45957.513838425926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45957.513838425926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45957.513838425926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45957.513838425926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45957.513838425926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45957.513838425926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45957.513838425926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45957.513838425926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45957.513838425926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45957.513838425926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45957.513838425926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45957.513838425926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45957.513838425926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45957.513838425926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45957.513838425926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45957.513838425926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45957.513838425926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45957.513838425926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45957.513838425926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45957.513838425926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45957.513838425926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45957.513838425926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45957.513838425926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45957.513838425926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45957.513838425926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45957.513838425926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45957.513838425926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45957.513838425926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45957.513838425926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45957.513838425926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45957.513838425926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45957.513838425926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45957.513838425926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45957.513838425926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45957.513838425926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45957.513838425926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45957.513838425926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45957.513838425926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45957.513838425926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45957.513838425926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45957.513838425926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45957.513838425926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45957.513838425926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45957.513838425926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45957.513838425926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45957.513838425926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45957.513838425926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45957.513838425926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45957.513838425926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45957.513838425926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45957.513838425926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45957.513838425926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45957.513838425926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45957.513838425926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45957.513838425926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45957.513838425926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45957.513838425926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45957.513838425926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45957.513838425926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45957.513838425926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45957.513838425926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45957.513838425926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45957.513838425926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45957.513838425926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45957.513838425926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45957.513838425926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45957.513838425926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45957.513838425926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45957.513838425926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45957.513838425926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45957.513838425926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45957.513838425926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45957.513838425926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45957.513838425926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45957.513838425926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45957.513838425926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45957.513838425926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45957.513838425926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45957.513838425926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45957.513838425926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45957.513838425926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45957.513838425926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45957.513838425926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45957.513838425926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45957.513838425926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45957.513838425926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45957.513838425926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45957.513838425926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45957.513838425926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45957.513838425926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45957.513838425926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45957.513838425926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45957.513838425926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45957.513838425926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45957.513838425926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45957.513838425926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45957.513838425926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45957.513838425926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45957.513838425926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45957.513838425926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45957.513838425926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45957.513838425926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45957.513838425926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45957.513838425926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45957.513838425926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45957.513838425926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45957.513838425926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45957.513838425926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45957.513838425926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45957.513838425926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45957.513838425926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45957.513838425926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45957.513838425926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45957.513838425926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45957.513838425926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45957.513838425926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45957.513838425926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45957.513838425926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45957.513838425926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45957.513838425926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45957.513838425926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45957.513838425926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45957.513838425926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45957.513838425926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45957.513838425926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45957.513838425926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45957.513838425926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45957.513838425926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45957.513838425926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45957.513838425926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45957.513838425926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45957.513838425926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45957.513838425926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45957.513838425926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45957.513838425926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45957.513838425926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45957.513838425926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45957.513838425926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45957.513838425926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45957.513838425926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45957.513838425926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45957.513838425926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45957.513838425926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45957.513838425926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45957.513838425926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45957.513838425926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45957.513838425926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45957.513838425926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45957.513838425926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45957.513838425926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45957.513838425926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45957.513838425926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45957.513838425926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45957.513838425926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45957.513838425926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45957.513838425926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45957.513838425926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45957.513838425926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45957.513838425926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45957.513838425926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45957.513838425926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45957.513838425926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45957.513838425926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45957.513838425926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45957.513838425926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45957.513838425926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45957.513838425926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45957.513838425926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45957.513838425926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45957.513838425926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45957.513838425926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45957.513838425926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45957.513838425926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45957.513838425926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45957.513838425926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45957.513838425926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45957.513838425926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45957.513838425926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45957.513838425926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45957.513838425926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45957.513838425926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45957.513838425926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45957.513838425926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45957.513838425926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45957.513838425926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45957.513838425926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45957.513838425926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45957.513838425926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45957.513838425926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45957.513838425926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45957.513838425926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45957.513838425926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45957.513838425926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45957.513838425926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45957.513838425926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45957.513838425926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45957.513838425926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45957.513838425926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45957.513838425926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45957.513838425926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45957.513838425926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45957.513838425926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45957.513838425926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45957.513838425926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45957.513838425926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45957.513838425926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45957.513838425926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45957.513838425926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45957.513838425926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45957.513838425926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45957.513838425926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45957.513838425926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45957.513838425926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45957.513838425926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45957.513838425926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45957.513838425926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45957.513838425926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45957.513838425926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45957.513838425926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45957.513838425926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45957.513838425926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45957.513838425926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45957.513838425926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45957.513838425926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45957.513838425926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45957.513838425926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45957.513838425926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45957.513838425926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45957.513838425926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45957.513838425926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45957.513838425926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45957.513838425926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45957.513838425926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45957.513838425926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45957.513838425926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45957.513838425926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45957.513838425926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45957.513838425926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45957.513838425926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45957.513838425926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45957.513838425926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45957.513838425926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45957.513838425926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45957.513838425926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45957.513838425926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45957.513838425926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45957.513838425926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45957.513838425926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45957.513838425926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45957.513838425926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45957.513838425926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45957.513838425926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45957.513838425926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45957.513838425926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45957.513838425926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45957.513838425926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45957.513838425926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45957.513838425926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45957.513838425926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45957.513838425926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45957.513838425926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45957.513838425926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45957.513838425926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45957.513838425926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45957.513838425926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45957.513838425926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45957.513838425926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45957.513838425926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45957.513838425926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45957.513838425926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45957.513838425926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45957.513838425926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45957.513838425926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45957.513838425926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45957.513838425926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45957.513838425926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45957.513838425926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45957.513838425926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45957.513838425926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45957.513838425926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45957.513838425926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45957.513838425926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45957.513838425926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45957.513838425926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45957.513838425926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45957.513838425926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45957.513838425926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45957.513838425926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45957.513838425926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45957.513838425926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45957.513838425926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45957.513838425926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45957.513838425926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45957.513838425926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45957.513838425926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45957.513838425926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45957.513838425926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45957.513838425926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45957.513838425926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45957.513838425926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45957.513838425926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45957.513838425926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45957.513838425926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45957.513838425926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45957.513838425926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45957.513838425926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45957.513838425926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45957.513838425926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45957.513838425926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45957.513838425926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45957.513838425926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45957.513838425926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45957.513838425926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45957.513838425926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45957.513838425926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45957.513838425926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45957.513838425926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45957.513838425926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45957.513838425926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45957.513838425926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45957.513838425926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45957.513838425926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45957.513838425926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45957.513838425926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45957.513838425926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45957.513838425926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45957.513838425926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45957.513838425926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45957.513838425926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45957.513838425926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45957.513838425926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45957.513838425926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45957.513838425926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45957.513838425926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45957.513838425926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45957.513838425926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45957.513838425926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45957.513838425926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45957.513838425926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45957.513838425926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45957.513838425926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45957.513838425926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45957.513838425926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45957.513838425926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45957.513838425926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45957.513838425926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45957.513838425926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45957.513838425926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45957.513838425926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45957.513838425926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45957.513838425926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45957.513838425926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45957.513838425926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45957.513838425926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45957.513838425926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45957.513838425926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45957.513838425926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45957.513838425926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45957.513838425926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45957.513838425926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45957.513838425926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45957.513838425926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45957.513838425926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45957.513838425926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45957.513838425926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45957.513838425926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45957.513838425926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45957.513838425926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45957.513838425926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45957.513838425926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45957.513838425926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45957.513838425926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45957.513838425926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45957.513838425926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45957.513838425926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45957.513838425926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45957.513838425926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45957.513838425926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45957.513838425926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45957.513838425926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45957.513838425926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45957.513838425926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45957.513838425926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45957.513838425926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45957.513838425926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45957.513838425926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45957.513838425926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45957.513838425926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45957.513838425926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45957.513838425926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45957.513838425926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45957.513838425926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45957.513838425926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45957.513838425926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45957.513838425926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45957.513838425926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45957.513838425926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45957.513838425926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45957.513838425926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45957.513838425926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45957.513838425926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45957.513838425926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45957.513838425926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45957.513838425926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45957.513838425926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45957.513838425926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45957.513838425926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45957.513838425926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45957.513838425926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45957.513838425926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45957.513838425926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45957.513838425926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45957.513838425926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45957.513838425926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45957.513838425926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45957.513838425926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45957.513838425926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45957.513838425926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45957.513838425926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45957.513838425926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45957.513838425926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45957.513838425926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45957.513838425926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45957.513838425926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45957.513838425926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45957.513838425926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45957.513838425926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45957.513838425926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45957.513838425926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45957.513838425926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45957.513838425926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45957.513838425926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45957.513838425926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45957.513838425926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45957.513838425926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45957.513838425926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45957.513838425926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45957.513838425926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45957.513838425926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45957.513838425926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45957.513838425926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45957.513838425926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45957.513838425926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45957.513838425926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45957.513838425926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45957.513838425926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45957.513838425926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45957.513838425926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45957.513838425926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45957.513838425926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45957.513838425926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45957.513838425926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45957.513838425926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45957.513838425926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45957.513838425926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45957.513838425926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45957.513838425926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45957.513838425926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45957.513838425926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45957.513838425926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45957.513838425926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45957.513838425926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45957.513838425926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45957.513838425926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45957.513838425926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45957.513838425926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45957.513838425926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45957.513838425926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45957.513838425926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45957.513838425926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45957.513838425926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45957.513838425926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45957.513838425926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45957.513838425926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45957.513838425926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45957.513838425926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45957.513838425926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45957.513838425926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45957.513838425926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45957.513838425926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45957.513838425926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45957.513838425926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45957.513838425926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45957.513838425926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45957.513838425926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45957.513838425926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45957.513838425926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45957.513838425926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45957.513838425926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45957.513838425926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45957.513838425926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45957.513838425926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45957.513838425926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45957.513838425926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45957.513838425926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45957.513838425926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45957.513838425926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45957.513838425926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45957.513838425926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45957.513838425926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45957.513838425926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45957.513838425926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45957.513838425926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45957.513838425926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45957.513838425926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45957.513838425926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45957.513838425926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45957.513838425926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45957.513838425926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45957.513838425926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45957.513838425926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45957.513838425926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45957.513838425926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45957.513838425926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45957.513838425926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45957.513838425926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45957.513838425926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45957.513838425926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45957.513838425926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45957.513838425926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45957.513838425926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45957.513838425926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45957.513838425926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45957.513838425926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45957.513838425926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45957.513838425926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45957.513838425926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45957.513838425926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45957.513838425926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45957.513838425926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45957.513838425926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45957.513838425926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45957.513838425926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45957.513838425926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45957.513838425926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45957.513838425926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45957.513838425926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45957.513838425926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45957.513838425926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45957.513838425926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45957.513838425926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45957.513838425926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45957.513838425926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45957.513838425926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45957.513838425926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45957.513838425926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45957.513838425926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45957.513838425926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45957.513838425926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45957.513838425926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45957.513838425926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45957.513838425926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45957.513838425926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45957.513838425926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45957.513838425926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45957.513838425926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45957.513838425926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45957.513838425926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45957.513838425926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45957.513838425926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45957.513838425926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45957.513838425926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45957.513838425926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45957.513838425926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45957.513838425926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45957.513838425926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45957.513838425926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45957.513838425926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45957.513838425926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45957.513838425926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45957.513838425926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45957.513838425926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45957.513838425926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45957.513838425926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45957.513838425926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45957.513838425926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45957.513838425926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45957.513838425926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45957.513838425926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45957.513838425926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45957.513838425926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45957.513838425926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45957.513838425926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45957.513838425926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45957.513838425926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45957.513838425926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45957.513838425926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45957.513838425926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45957.513838425926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45957.513838425926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45957.513838425926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45957.513838425926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45957.513838425926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45957.513838425926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45957.513838425926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45957.513838425926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45957.513838425926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45957.513838425926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45957.513838425926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45957.513838425926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45957.513838425926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45957.513838425926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45957.513838425926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45957.513838425926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45957.513838425926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45957.513838425926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45957.513838425926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45957.513838425926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45957.513838425926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45957.513838425926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45957.513838425926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45957.513838425926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45957.513838425926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45957.513838425926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45957.513838425926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45957.513838425926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45957.513838425926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45957.513838425926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45957.513838425926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45957.513838425926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45957.513838425926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45957.513838425926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45957.513838425926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45957.513838425926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45957.513838425926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45957.513838425926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45957.513838425926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45957.513838425926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45957.513838425926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45957.513838425926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45957.513838425926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45957.513838425926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45957.513838425926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45957.513838425926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45957.513838425926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45957.513838425926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45957.513838425926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45957.513838425926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45957.513838425926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45957.513838425926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45957.513838425926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45957.513838425926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45957.513838425926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45957.513838425926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45957.513838425926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45957.513838425926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45957.513838425926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45957.513838425926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45957.513838425926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45957.513838425926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45957.513838425926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45957.513838425926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45957.513838425926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45957.513838425926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45957.513838425926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45957.513838425926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45957.513838425926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45957.513838425926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45957.513838425926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45957.513838425926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45957.513838425926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45957.513838425926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45957.513838425926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45957.513838425926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45957.513838425926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45957.513838425926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45957.513838425926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45957.513838425926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45957.513838425926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45957.513838425926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45957.513838425926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45957.513838425926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45957.513838425926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45957.513838425926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45957.513838425926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45957.513838425926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45957.513838425926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45957.513838425926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45957.513838425926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45957.513838425926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45957.513838425926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45957.513838425926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45957.513838425926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45957.513838425926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45957.513838425926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45957.513838425926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45957.513838425926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45957.513838425926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45957.513838425926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45957.513838425926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45957.513838425926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45957.513838425926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45957.513838425926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45957.513838425926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45957.513838425926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45957.513838425926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45957.513838425926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45957.513838425926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45957.513838425926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45957.513838425926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45957.513838425926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45957.513838425926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45957.513838425926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45957.513838425926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45957.513838425926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45957.513838425926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45957.513838425926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45957.513838425926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45957.513838425926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45957.513838425926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45957.513838425926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45957.513838425926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45957.513838425926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45957.513838425926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45957.513838425926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45957.513838425926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45957.513838425926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45957.513838425926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45957.513838425926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45957.513838425926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45957.513838425926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45957.513838425926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45957.513838425926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45957.513838425926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45957.513838425926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45957.513838425926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45957.513838425926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45957.513838425926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45957.513838425926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45957.513838425926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45957.513838425926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45957.513838425926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45957.513838425926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45957.513838425926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45957.513838425926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45957.513838425926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45957.513838425926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45957.513838425926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45957.513838425926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45957.513838425926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45957.513838425926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45957.513838425926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45957.513838425926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45957.513838425926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45957.513838425926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45957.513838425926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45957.513838425926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45957.513838425926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45957.513838425926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45957.513838425926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45957.513838425926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45957.513838425926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45957.513838425926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45957.513838425926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45957.513838425926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45957.513838425926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45957.513838425926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45957.513838425926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45957.513838425926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45957.513838425926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45957.513838425926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45957.513838425926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45957.513838425926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45957.513838425926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45957.513838425926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45957.513838425926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45957.513838425926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45957.513838425926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45957.513838425926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45957.513838425926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45957.513838425926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45957.513838425926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45957.513838425926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45957.513838425926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45957.513838425926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45957.513838425926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45957.513838425926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45957.513838425926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45957.513838425926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45957.513838425926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45957.513838425926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45957.513838425926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45957.513838425926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45957.513838425926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45957.513838425926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45957.513838425926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45957.513838425926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45957.513838425926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45957.513838425926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45957.513838425926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45957.513838425926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45957.513838425926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45957.513838425926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45957.513838425926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45957.513838425926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45957.513838425926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45957.513838425926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45957.513838425926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45957.513838425926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45957.513838425926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45957.513838425926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45957.513838425926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45957.513838425926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45957.513838425926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45957.513838425926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2"/>
  <sheetViews>
    <sheetView tabSelected="1"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254.03312048610678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3.8791160879627569</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35010</v>
      </c>
      <c r="E4" s="98" t="s">
        <v>38998</v>
      </c>
      <c r="F4" s="123"/>
      <c r="G4" s="124">
        <f ca="1">IFERROR(NOW()-F4,"")</f>
        <v>45957.513838310188</v>
      </c>
      <c r="H4" s="123">
        <v>45957.407233796293</v>
      </c>
      <c r="I4" s="119" t="str">
        <f>IFERROR(VLOOKUP(D4,DB!A:F,6,0),"")</f>
        <v>SCECO</v>
      </c>
      <c r="J4" s="119" t="str">
        <f>IFERROR(VLOOKUP(D4,DB!A:G,7,0),"")</f>
        <v>Vandalized</v>
      </c>
      <c r="K4" s="125" t="s">
        <v>39089</v>
      </c>
      <c r="L4" s="121" t="str">
        <f>IFERROR(VLOOKUP(D4,DB!A:I,9,0),"")</f>
        <v>Latis</v>
      </c>
    </row>
    <row r="5" spans="1:16" ht="15" customHeight="1">
      <c r="A5" s="119" t="s">
        <v>39090</v>
      </c>
      <c r="B5" s="119" t="str">
        <f>IFERROR(VLOOKUP(D5,DB!A:K,11,0),"")</f>
        <v>R4</v>
      </c>
      <c r="C5" s="120">
        <v>1</v>
      </c>
      <c r="D5" s="94" t="s">
        <v>35972</v>
      </c>
      <c r="E5" s="98" t="s">
        <v>38998</v>
      </c>
      <c r="F5" s="123">
        <v>45957.432858796295</v>
      </c>
      <c r="G5" s="124">
        <f ca="1">IFERROR(NOW()-F5,"")</f>
        <v>8.0979513892089017E-2</v>
      </c>
      <c r="H5" s="123">
        <v>45957.427025462966</v>
      </c>
      <c r="I5" s="119" t="str">
        <f>IFERROR(VLOOKUP(D5,DB!A:F,6,0),"")</f>
        <v>Generator-SG</v>
      </c>
      <c r="J5" s="119" t="str">
        <f>IFERROR(VLOOKUP(D5,DB!A:G,7,0),"")</f>
        <v>Vandalized</v>
      </c>
      <c r="K5" s="125" t="s">
        <v>39091</v>
      </c>
      <c r="L5" s="121" t="str">
        <f>IFERROR(VLOOKUP(D5,DB!A:I,9,0),"")</f>
        <v>Latis</v>
      </c>
    </row>
    <row r="6" spans="1:16" ht="15" customHeight="1">
      <c r="A6" s="119" t="s">
        <v>39088</v>
      </c>
      <c r="B6" s="119" t="str">
        <f>IFERROR(VLOOKUP(D6,DB!A:K,11,0),"")</f>
        <v>R4</v>
      </c>
      <c r="C6" s="120">
        <v>1</v>
      </c>
      <c r="D6" s="94" t="s">
        <v>23897</v>
      </c>
      <c r="E6" s="98" t="s">
        <v>38998</v>
      </c>
      <c r="F6" s="123"/>
      <c r="G6" s="124">
        <f ca="1">IFERROR(NOW()-F6,"")</f>
        <v>45957.513838310188</v>
      </c>
      <c r="H6" s="123">
        <v>45957.481550925928</v>
      </c>
      <c r="I6" s="119" t="str">
        <f>IFERROR(VLOOKUP(D6,DB!A:F,6,0),"")</f>
        <v>SCECO</v>
      </c>
      <c r="J6" s="119" t="str">
        <f>IFERROR(VLOOKUP(D6,DB!A:G,7,0),"")</f>
        <v>Dead+Dead</v>
      </c>
      <c r="K6" s="125" t="s">
        <v>39092</v>
      </c>
      <c r="L6" s="121" t="str">
        <f>IFERROR(VLOOKUP(D6,DB!A:I,9,0),"")</f>
        <v>Latis</v>
      </c>
    </row>
    <row r="7" spans="1:16" ht="15" customHeight="1">
      <c r="A7" s="119"/>
      <c r="B7" s="119" t="str">
        <f>IFERROR(VLOOKUP(D7,DB!A:K,11,0),"")</f>
        <v/>
      </c>
      <c r="C7" s="120"/>
      <c r="D7" s="94"/>
      <c r="E7" s="98"/>
      <c r="F7" s="123"/>
      <c r="G7" s="124">
        <f ca="1">IFERROR(NOW()-F7,"")</f>
        <v>45957.513838310188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45957.513838310188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45957.513838310188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45957.513838310188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45957.513838310188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45957.513838310188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45957.513838310188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45957.513838310188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45957.513838310188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45957.513838310188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45957.513838310188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45957.513838310188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45957.513838310188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45957.513838310188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45957.513838310188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45957.513838310188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45957.513838310188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45957.513838310188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45957.513838310188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45957.513838310188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45957.513838310188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45957.513838310188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45957.513838310188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45957.513838310188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45957.513838310188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45957.513838310188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45957.513838310188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45957.513838310188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45957.513838310188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45957.513838310188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45957.513838310188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45957.513838310188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45957.513838310188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45957.513838310188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45957.513838310188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45957.513838310188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45957.513838310188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45957.513838310188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45957.513838310188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45957.513838310188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45957.513838310188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45957.513838310188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45957.513838310188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45957.513838310188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45957.513838310188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45957.513838310188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45957.513838310188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45957.513838310188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45957.513838310188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45957.513838310188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45957.513838310188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45957.513838310188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45957.513838310188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45957.513838310188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45957.513838310188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45957.513838310188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45957.513838310188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45957.513838310188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45957.513838310188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45957.513838310188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45957.513838310188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45957.513838310188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45957.513838310188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45957.513838310188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45957.513838310188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45957.513838310188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45957.513838310188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45957.513838310188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45957.513838310188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45957.513838310188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45957.513838310188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45957.513838310188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45957.513838310188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45957.513838310188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45957.513838310188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45957.513838310188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45957.513838310188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45957.513838310188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45957.513838310188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45957.513838310188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45957.513838310188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45957.513838310188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45957.513838310188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45957.513838310188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45957.513838310188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45957.513838310188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45957.513838310188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45957.513838310188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45957.513838310188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45957.513838310188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45957.513838310188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45957.513838310188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45957.513838310188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45957.513838310188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45957.513838310188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45957.513838310188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45957.513838310188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45957.513838310188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45957.513838310188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45957.513838310188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45957.513838310188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45957.513838310188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45957.513838310188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45957.513838310188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45957.513838310188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45957.513838310188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45957.513838310188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45957.513838310188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45957.513838310188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45957.513838310188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45957.513838310188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45957.513838310188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45957.513838310188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45957.513838310188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45957.513838310188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45957.513838310188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45957.513838310188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45957.513838310188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45957.513838310188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45957.513838310188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45957.513838310188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45957.513838310188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45957.513838310188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45957.513838310188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45957.513838310188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45957.513838310188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45957.513838310188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45957.513838310188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45957.513838310188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45957.513838310188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45957.513838310188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45957.513838310188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45957.513838310188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45957.513838310188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45957.513838310188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45957.513838310188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45957.513838310188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45957.513838310188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45957.513838310188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45957.513838310188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45957.513838310188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45957.513838310188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45957.513838310188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45957.513838310188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45957.513838310188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45957.513838310188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45957.513838310188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45957.513838310188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45957.513838310188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45957.513838310188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45957.513838310188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45957.513838310188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45957.513838310188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45957.513838310188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45957.513838310188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45957.513838310188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45957.513838310188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45957.513838310188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45957.513838310188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45957.513838310188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45957.513838310188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45957.513838310188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45957.513838310188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45957.513838310188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45957.513838310188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45957.513838310188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45957.513838310188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45957.513838310188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45957.513838310188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45957.513838310188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45957.513838310188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45957.513838310188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45957.513838310188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45957.513838310188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45957.513838310188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45957.513838310188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45957.513838310188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45957.513838310188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45957.513838310188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45957.513838310188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45957.513838310188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45957.513838310188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45957.513838310188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45957.513838310188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45957.513838310188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45957.513838310188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45957.513838310188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45957.513838310188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45957.513838310188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45957.513838310188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45957.513838310188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45957.513838310188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45957.513838310188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45957.513838310188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45957.513838310188</v>
      </c>
      <c r="H201" s="123"/>
      <c r="I201" s="119" t="str">
        <f>IFERROR(VLOOKUP(D201,DB!A:F,6,0),"")</f>
        <v/>
      </c>
      <c r="J201" s="119" t="str">
        <f>IFERROR(VLOOKUP(D201,DB!A:G,7,0),"")</f>
        <v/>
      </c>
      <c r="K201" s="125"/>
      <c r="L201" s="121" t="str">
        <f>IFERROR(VLOOKUP(D201,DB!A:I,9,0),"")</f>
        <v/>
      </c>
    </row>
    <row r="202" spans="1:12" ht="15" customHeight="1">
      <c r="A202" s="126"/>
      <c r="B202" s="126" t="str">
        <f>IFERROR(VLOOKUP(D202,DB!A:K,11,0),"")</f>
        <v/>
      </c>
      <c r="C202" s="127"/>
      <c r="D202" s="128"/>
      <c r="E202" s="129"/>
      <c r="F202" s="130"/>
      <c r="G202" s="131">
        <f ca="1">IFERROR(NOW()-F202,"")</f>
        <v>45957.513838310188</v>
      </c>
      <c r="H202" s="130"/>
      <c r="I202" s="126" t="str">
        <f>IFERROR(VLOOKUP(D202,DB!A:F,6,0),"")</f>
        <v/>
      </c>
      <c r="J202" s="126" t="str">
        <f>IFERROR(VLOOKUP(D202,DB!A:G,7,0),"")</f>
        <v/>
      </c>
      <c r="K202" s="132"/>
      <c r="L202" s="128" t="str">
        <f>IFERROR(VLOOKUP(D202,DB!A:I,9,0),"")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65.681777893514663</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31.324960763886338</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8.85272696759057</v>
      </c>
      <c r="H4" s="153">
        <v>45948.661111111112</v>
      </c>
      <c r="I4" s="152" t="str">
        <f>IFERROR(VLOOKUP(D4,DB!A:F,6,0),"")</f>
        <v>SCECO</v>
      </c>
      <c r="J4" s="152" t="str">
        <f>IFERROR(VLOOKUP(D4,DB!A:G,7,0),"")</f>
        <v>Dead</v>
      </c>
      <c r="K4" s="152" t="s">
        <v>39098</v>
      </c>
      <c r="L4" s="152" t="str">
        <f>IFERROR(VLOOKUP(D4,DB!A:I,9,0),"")</f>
        <v>Latis</v>
      </c>
    </row>
    <row r="5" spans="1:13" ht="15">
      <c r="A5" s="152"/>
      <c r="B5" s="152" t="str">
        <f>IFERROR(VLOOKUP(D5,DB!A:K,11,0),"")</f>
        <v/>
      </c>
      <c r="C5" s="152"/>
      <c r="D5" s="152"/>
      <c r="E5" s="152"/>
      <c r="F5" s="153"/>
      <c r="G5" s="154">
        <f ca="1">IFERROR(NOW()-F5,"")</f>
        <v>45957.513838078703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45957.513838078703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45957.513838078703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45957.513838078703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45957.513838078703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45957.513838078703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45957.513838078703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45957.513838078703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45957.513838078703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45957.513838078703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45957.513838078703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45957.513838078703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45957.513838078703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45957.513838078703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45957.513838078703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45957.513838078703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45957.513838078703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45957.513838078703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45957.513838078703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45957.513838078703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45957.513838078703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45957.513838078703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45957.513838078703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45957.513838078703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45957.513838078703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45957.513838078703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45957.513838078703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45957.513838078703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45957.513838078703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45957.513838078703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45957.513838078703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45957.513838078703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45957.513838078703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45957.513838078703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45957.513838078703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45957.513838078703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45957.513838078703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45957.513838078703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45957.513838078703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45957.513838078703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45957.513838078703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45957.513838078703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45957.513838078703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45957.513838078703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45957.513838078703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45957.513838078703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45957.513838078703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45957.513838078703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45957.513838078703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45957.513838078703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45957.513838078703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45957.513838078703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45957.513838078703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45957.513838078703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45957.513838078703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45957.513838078703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45957.513838078703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45957.513838078703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45957.513838078703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45957.513838078703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45957.513838078703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45957.513838078703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45957.513838078703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45957.513838078703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45957.513838078703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45957.513838078703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45957.513838078703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45957.513838078703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45957.513838078703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45957.513838078703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45957.513838078703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45957.513838078703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45957.513838078703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45957.513838078703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45957.513838078703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45957.513838078703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45957.513838078703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45957.513838078703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45957.513838078703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45957.513838078703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45957.513838078703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45957.513838078703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45957.513838078703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45957.513838078703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45957.513838078703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45957.513838078703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45957.513838078703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45957.513838078703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45957.513838078703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45957.513838078703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45957.513838078703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45957.513838078703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45957.513838078703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45957.513838078703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45957.513838078703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45957.513838078703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45957.513838078703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45957.513838078703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45957.513838078703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45957.513838078703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45957.513838078703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45957.513838078703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45957.513838078703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45957.513838078703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45957.513838078703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45957.513838078703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45957.513838078703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45957.513838078703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45957.513838078703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45957.513838078703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45957.513838078703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45957.513838078703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45957.513838078703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45957.513838078703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45957.513838078703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45957.513838078703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45957.513838078703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45957.513838078703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45957.513838078703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45957.513838078703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45957.513838078703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45957.513838078703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45957.513838078703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45957.513838078703</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45957.513838078703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45957.513838078703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45957.513838078703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45957.513838078703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45957.513838078703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45957.513838078703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45957.513838078703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45957.513838078703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45957.513838078703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45957.513838078703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45957.513838078703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45957.513838078703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45957.513838078703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45957.513838078703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45957.513838078703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45957.513838078703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45957.513838078703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45957.513838078703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45957.513838078703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45957.513838078703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45957.513838078703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45957.513838078703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45957.513838078703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45957.513838078703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45957.513838078703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45957.513838078703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45957.513838078703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45957.513838078703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45957.513838078703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45957.513838078703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45957.513838078703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45957.513838078703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45957.513838078703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45957.513838078703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45957.513838078703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45957.513838078703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45957.513838078703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45957.513838078703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45957.513838078703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45957.513838078703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45957.513838078703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45957.513838078703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45957.513838078703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45957.513838078703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45957.513838078703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45957.513838078703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45957.513838078703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45957.513838078703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45957.513838078703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45957.513838078703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45957.513838078703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45957.513838078703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45957.513838078703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45957.513838078703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45957.513838078703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45957.513838078703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45957.513838078703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45957.513838078703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45957.513838078703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45957.513838078703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45957.513838078703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45957.513838078703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45957.513838078703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45957.513838078703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45957.513838078703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45957.513838078703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45957.513838078703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45957.513838078703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45957.513838078703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45957.513838078703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45957.513838078703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45957.513838078703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45957.513838078703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45957.513838078703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45957.513838078703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45957.513838078703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45957.513838078703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45957.513838078703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45957.513838078703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45957.513838078703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45957.513838078703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45957.513838078703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45957.513838078703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45957.513838078703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45957.513838078703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45957.513838078703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45957.513838078703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45957.513838078703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45957.513838078703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45957.513838078703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45957.513838078703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45957.513838078703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45957.513838078703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45957.513838078703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45957.513838078703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45957.513838078703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45957.513838078703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45957.513838078703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45957.513838078703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45957.513838078703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45957.513838078703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45957.513838078703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45957.513838078703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45957.513838078703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45957.513838078703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45957.513838078703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45957.513838078703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45957.513838078703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45957.513838078703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45957.513838078703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45957.513838078703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45957.513838078703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45957.513838078703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45957.513838078703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45957.513838078703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45957.513838078703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45957.513838078703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45957.513838078703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45957.513838078703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45957.513838078703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45957.513838078703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45957.513838078703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45957.513838078703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45957.513838078703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45957.513838078703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45957.513838078703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45957.513838078703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45957.513838078703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45957.513838078703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45957.513838078703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45957.513838078703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45957.513838078703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45957.513838078703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45957.513838078703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45957.513838078703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45957.513838078703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45957.513838078703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45957.513838078703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45957.513838078703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45957.513838078703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45957.513838078703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45957.513838078703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45957.513838078703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45957.513838078703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45957.513838078703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45957.513838078703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45957.513838078703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45957.513838078703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45957.513838078703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45957.513838078703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45957.513838078703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45957.513838078703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45957.513838078703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45957.513838078703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45957.513838078703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45957.513838078703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45957.513838078703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45957.513838078703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45957.513838078703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45957.513838078703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45957.513838078703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45957.513838078703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45957.513838078703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45957.513838078703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45957.513838078703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45957.513838078703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45957.513838078703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45957.513838078703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45957.513838078703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45957.513838078703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45957.513838078703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45957.513838078703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45957.513838078703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45957.513838078703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45957.513838078703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45957.513838078703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45957.513838078703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45957.513838078703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45957.513838078703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45957.513838078703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45957.513838078703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45957.513838078703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45957.513838078703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45957.513838078703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45957.513838078703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45957.513838078703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45957.513838078703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45957.513838078703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45957.513838078703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45957.513838078703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45957.513838078703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45957.513838078703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45957.513838078703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45957.513838078703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45957.513838078703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45957.513838078703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45957.513838078703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45957.513838078703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45957.513838078703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45957.513838078703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45957.513838078703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45957.513838078703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45957.513838078703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45957.513838078703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45957.513838078703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45957.513838078703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45957.513838078703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45957.513838078703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45957.513838078703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45957.513838078703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45957.513838078703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45957.513838078703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45957.513838078703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45957.513838078703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45957.513838078703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45957.513838078703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45957.513838078703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45957.513838078703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45957.513838078703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45957.513838078703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45957.513838078703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45957.513838078703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45957.513838078703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45957.513838078703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45957.513838078703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45957.513838078703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45957.513838078703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45957.513838078703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45957.513838078703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45957.513838078703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45957.513838078703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45957.513838078703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45957.513838078703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45957.513838078703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45957.513838078703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45957.513838078703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45957.513838078703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45957.513838078703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45957.513838078703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45957.513838078703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45957.513838078703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45957.513838078703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45957.513838078703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45957.513838078703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45957.513838078703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45957.513838078703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45957.513838078703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45957.513838078703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45957.513838078703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45957.513838078703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45957.513838078703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45957.513838078703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45957.513838078703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45957.513838078703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45957.513838078703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45957.513838078703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45957.513838078703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45957.513838078703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45957.513838078703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45957.513838078703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45957.513838078703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45957.513838078703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45957.513838078703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45957.513838078703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45957.513838078703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45957.513838078703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45957.513838078703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45957.513838078703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45957.513838078703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45957.513838078703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45957.513838078703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45957.513838078703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45957.513838078703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45957.513838078703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45957.513838078703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45957.513838078703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45957.513838078703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45957.513838078703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45957.513838078703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45957.513838078703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45957.513838078703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45957.513838078703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45957.513838078703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45957.513838078703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45957.513838078703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45957.513838078703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45957.513838078703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45957.513838078703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45957.513838078703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45957.513838078703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45957.513838078703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45957.513838078703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45957.513838078703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45957.513838078703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45957.513838078703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45957.513838078703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45957.513838078703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45957.513838078703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45957.513838078703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45957.513838078703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45957.513838078703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45957.513838078703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45957.513838078703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45957.513838078703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45957.513838078703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45957.513838078703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45957.513838078703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45957.513838078703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45957.513838078703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45957.513838078703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45957.513838078703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45957.513838078703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45957.513838078703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45957.513838078703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45957.513838078703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45957.513838078703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45957.513838078703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45957.513838078703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45957.513838078703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45957.513838078703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45957.513838078703</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9"/>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39099</v>
      </c>
      <c r="B2" s="103" t="str">
        <f>IFERROR(VLOOKUP(D2,DB!A:K,11,0),"")</f>
        <v>R6</v>
      </c>
      <c r="C2" s="105">
        <v>1</v>
      </c>
      <c r="D2" s="103" t="s">
        <v>35862</v>
      </c>
      <c r="E2" s="106" t="s">
        <v>38998</v>
      </c>
      <c r="F2" s="107">
        <v>45957.390486111108</v>
      </c>
      <c r="G2" s="77">
        <f ca="1">IFERROR(NOW()-F2,"-")</f>
        <v>0.1233519675952266</v>
      </c>
      <c r="H2" s="107">
        <v>45957.390486111108</v>
      </c>
      <c r="I2" s="103" t="str">
        <f>IFERROR(VLOOKUP(D2,DB!A:F,6,0),"")</f>
        <v>SCECO</v>
      </c>
      <c r="J2" s="102" t="str">
        <f>IFERROR(VLOOKUP(D2,DB!A:G,7,0),"")</f>
        <v>Vandalized</v>
      </c>
      <c r="K2" s="108" t="s">
        <v>39100</v>
      </c>
      <c r="L2" s="109" t="str">
        <f>IFERROR(VLOOKUP(D2,DB!A:I,9,0),"")</f>
        <v>Latis</v>
      </c>
    </row>
    <row r="3" spans="1:16383" ht="31.5" customHeight="1">
      <c r="A3" s="104" t="s">
        <v>39101</v>
      </c>
      <c r="B3" s="103" t="str">
        <f>IFERROR(VLOOKUP(D3,DB!A:K,11,0),"")</f>
        <v>R6</v>
      </c>
      <c r="C3" s="105">
        <v>1</v>
      </c>
      <c r="D3" s="103" t="s">
        <v>34785</v>
      </c>
      <c r="E3" s="106" t="s">
        <v>38998</v>
      </c>
      <c r="F3" s="107">
        <v>45957.441770833335</v>
      </c>
      <c r="G3" s="77">
        <f ca="1">IFERROR(NOW()-F3,"-")</f>
        <v>7.2067245368089061E-2</v>
      </c>
      <c r="H3" s="107">
        <v>45957.441770833335</v>
      </c>
      <c r="I3" s="103" t="str">
        <f>IFERROR(VLOOKUP(D3,DB!A:F,6,0),"")</f>
        <v>SCECO</v>
      </c>
      <c r="J3" s="102" t="str">
        <f>IFERROR(VLOOKUP(D3,DB!A:G,7,0),"")</f>
        <v>Vandalized</v>
      </c>
      <c r="K3" s="108" t="s">
        <v>39102</v>
      </c>
      <c r="L3" s="109" t="str">
        <f>IFERROR(VLOOKUP(D3,DB!A:I,9,0),"")</f>
        <v>Latis</v>
      </c>
    </row>
    <row r="4" spans="1:16383" ht="31.5" customHeight="1">
      <c r="A4" s="104"/>
      <c r="B4" s="103" t="str">
        <f>IFERROR(VLOOKUP(D4,DB!A:K,11,0),"")</f>
        <v>R6</v>
      </c>
      <c r="C4" s="105"/>
      <c r="D4" s="103" t="s">
        <v>38112</v>
      </c>
      <c r="E4" s="106"/>
      <c r="F4" s="107"/>
      <c r="G4" s="77">
        <f ca="1">IFERROR(NOW()-F4,"-")</f>
        <v>45957.513838078703</v>
      </c>
      <c r="H4" s="107"/>
      <c r="I4" s="103" t="str">
        <f>IFERROR(VLOOKUP(D4,DB!A:F,6,0),"")</f>
        <v>SCECO</v>
      </c>
      <c r="J4" s="102" t="str">
        <f>IFERROR(VLOOKUP(D4,DB!A:G,7,0),"")</f>
        <v>No BB Shifted</v>
      </c>
      <c r="K4" s="108"/>
      <c r="L4" s="109" t="str">
        <f>IFERROR(VLOOKUP(D4,DB!A:I,9,0),"")</f>
        <v>Latis</v>
      </c>
    </row>
    <row r="5" spans="1:16383" ht="31.5" customHeight="1">
      <c r="A5" s="104"/>
      <c r="B5" s="103" t="str">
        <f>IFERROR(VLOOKUP(D5,DB!A:K,11,0),"")</f>
        <v/>
      </c>
      <c r="C5" s="105"/>
      <c r="D5" s="103"/>
      <c r="E5" s="106"/>
      <c r="F5" s="107"/>
      <c r="G5" s="77">
        <f ca="1">IFERROR(NOW()-F5,"-")</f>
        <v>45957.513838078703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45957.513838078703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45957.513838078703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45957.513838078703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45957.513838078703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45957.513838078703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45957.513838078703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45957.513838078703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45957.513838078703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45957.513838078703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45957.513838078703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45957.513838078703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45957.513838078703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45957.513838078703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45957.513838078703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45957.513838078703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45957.513838078703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45957.513838078703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45957.513838078703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45957.513838078703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45957.513838078703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45957.513838078703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45957.513838078703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45957.513838078703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45957.513838078703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45957.513838078703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45957.513838078703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45957.513838078703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45957.513838078703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45957.513838078703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45957.513838078703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45957.513838078703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45957.513838078703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45957.513838078703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45957.513838078703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45957.513838078703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45957.513838078703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45957.513838078703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45957.513838078703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45957.513838078703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45957.513838078703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45957.513838078703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45957.513838078703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45957.513838078703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45957.513838078703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45957.513838078703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45957.513838078703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45957.513838078703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45957.513838078703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45957.513838078703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45957.513838078703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45957.513838078703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45957.513838078703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45957.513838078703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45957.513838078703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45957.513838078703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45957.513838078703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45957.513838078703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45957.513838078703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45957.513838078703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45957.513838078703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45957.513838078703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45957.513838078703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45957.513838078703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45957.513838078703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45957.513838078703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45957.513838078703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45957.513838078703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45957.513838078703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45957.513838078703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45957.513838078703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45957.513838078703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45957.513838078703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45957.513838078703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45957.513838078703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45957.513838078703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45957.513838078703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45957.513838078703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45957.513838078703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45957.513838078703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45957.513838078703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45957.513838078703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45957.513838078703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45957.513838078703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45957.513838078703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45957.513838078703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45957.513838078703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45957.513838078703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45957.513838078703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45957.513838078703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45957.513838078703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45957.513838078703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45957.513838078703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45957.513838078703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45957.513838078703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45957.513838078703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45957.513838078703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45957.513838078703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45957.513838078703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45957.513838078703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45957.513838078703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45957.513838078703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45957.513838078703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45957.513838078703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45957.513838078703</v>
      </c>
      <c r="H109" s="107"/>
      <c r="I109" s="103" t="str">
        <f>IFERROR(VLOOKUP(D109,DB!A:F,6,0),"")</f>
        <v/>
      </c>
      <c r="J109" s="102" t="str">
        <f>IFERROR(VLOOKUP(D109,DB!A:G,7,0),"")</f>
        <v/>
      </c>
      <c r="K109" s="108"/>
      <c r="L109" s="109" t="str">
        <f>IFERROR(VLOOKUP(D109,DB!A:I,9,0),"")</f>
        <v/>
      </c>
    </row>
  </sheetData>
  <dataValidations count="2">
    <dataValidation allowBlank="1" showInputMessage="1" showErrorMessage="1" sqref="E1" xr:uid="{380493DB-286A-4683-AF55-C78F04945A49}"/>
    <dataValidation type="list" allowBlank="1" showInputMessage="1" showErrorMessage="1" sqref="E2:E10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2025-10-27T09:21:47Z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